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480" tabRatio="752" activeTab="2"/>
  </bookViews>
  <sheets>
    <sheet name="bef" sheetId="1" r:id="rId1"/>
    <sheet name="aft" sheetId="6" r:id="rId2"/>
    <sheet name="Chart1" sheetId="17" r:id="rId3"/>
    <sheet name="Chart2" sheetId="18" r:id="rId4"/>
    <sheet name="Chart3" sheetId="19" r:id="rId5"/>
    <sheet name="Chart4" sheetId="20" r:id="rId6"/>
    <sheet name="com" sheetId="2" r:id="rId7"/>
    <sheet name="comrh" sheetId="22" r:id="rId8"/>
    <sheet name="comadj" sheetId="21" r:id="rId9"/>
    <sheet name="Chart11" sheetId="15" r:id="rId10"/>
    <sheet name="Chart12" sheetId="16" r:id="rId11"/>
    <sheet name="bef c" sheetId="3" r:id="rId12"/>
    <sheet name="aft c" sheetId="7" r:id="rId13"/>
    <sheet name="befaqi" sheetId="10" r:id="rId14"/>
    <sheet name="aftaqi" sheetId="11" r:id="rId15"/>
    <sheet name="befr" sheetId="12" r:id="rId16"/>
    <sheet name="aftr" sheetId="13" r:id="rId17"/>
    <sheet name="befaft" sheetId="14" r:id="rId18"/>
    <sheet name="ratioavg" sheetId="8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2" l="1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4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3" i="2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B4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19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4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AC2" i="2"/>
  <c r="AC20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24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" i="2"/>
  <c r="AF48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24" i="2"/>
  <c r="AE48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24" i="2"/>
  <c r="AF19" i="2"/>
  <c r="AE19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2" i="2"/>
  <c r="AF2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B48" i="2"/>
  <c r="AB19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24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2" i="2"/>
  <c r="AL2" i="2"/>
  <c r="AL3" i="2"/>
  <c r="AL4" i="2"/>
  <c r="AL5" i="2"/>
  <c r="AL6" i="2"/>
  <c r="AL30" i="2"/>
  <c r="AL29" i="2"/>
  <c r="AL28" i="2"/>
  <c r="AL27" i="2"/>
  <c r="AL26" i="2"/>
  <c r="AL25" i="2"/>
  <c r="AL24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A48" i="2"/>
  <c r="AP48" i="2"/>
  <c r="AP24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A19" i="2"/>
  <c r="AP19" i="2"/>
  <c r="AP2" i="2"/>
  <c r="AL31" i="2"/>
  <c r="AG61" i="2"/>
  <c r="AG60" i="2"/>
  <c r="AG59" i="2"/>
  <c r="AG58" i="2"/>
  <c r="AG57" i="2"/>
  <c r="AD61" i="2"/>
  <c r="AD60" i="2"/>
  <c r="AD59" i="2"/>
  <c r="AD57" i="2"/>
  <c r="C49" i="2"/>
  <c r="D49" i="2"/>
  <c r="E49" i="2"/>
  <c r="F49" i="2"/>
  <c r="G49" i="2"/>
  <c r="H49" i="2"/>
  <c r="I49" i="2"/>
  <c r="J49" i="2"/>
  <c r="K49" i="2"/>
  <c r="S49" i="2"/>
  <c r="T49" i="2"/>
  <c r="L49" i="2"/>
  <c r="U49" i="2"/>
  <c r="M49" i="2"/>
  <c r="N49" i="2"/>
  <c r="V49" i="2"/>
  <c r="W49" i="2"/>
  <c r="X49" i="2"/>
  <c r="Y49" i="2"/>
  <c r="O49" i="2"/>
  <c r="P49" i="2"/>
  <c r="Q49" i="2"/>
  <c r="R49" i="2"/>
  <c r="B49" i="2"/>
  <c r="U20" i="2"/>
  <c r="M20" i="2"/>
  <c r="N20" i="2"/>
  <c r="V20" i="2"/>
  <c r="W20" i="2"/>
  <c r="X20" i="2"/>
  <c r="Y20" i="2"/>
  <c r="O20" i="2"/>
  <c r="P20" i="2"/>
  <c r="Q20" i="2"/>
  <c r="R20" i="2"/>
  <c r="C20" i="2"/>
  <c r="D20" i="2"/>
  <c r="E20" i="2"/>
  <c r="F20" i="2"/>
  <c r="G20" i="2"/>
  <c r="H20" i="2"/>
  <c r="I20" i="2"/>
  <c r="J20" i="2"/>
  <c r="K20" i="2"/>
  <c r="S20" i="2"/>
  <c r="T20" i="2"/>
  <c r="L20" i="2"/>
  <c r="B20" i="2"/>
  <c r="AK42" i="2"/>
  <c r="AK16" i="2"/>
  <c r="AM42" i="2"/>
  <c r="AK43" i="2"/>
  <c r="AK17" i="2"/>
  <c r="AM43" i="2"/>
  <c r="AK44" i="2"/>
  <c r="AK18" i="2"/>
  <c r="AM44" i="2"/>
  <c r="AK41" i="2"/>
  <c r="AK15" i="2"/>
  <c r="AM41" i="2"/>
  <c r="AM37" i="2"/>
  <c r="AM36" i="2"/>
  <c r="AM35" i="2"/>
  <c r="AM11" i="2"/>
  <c r="AM10" i="2"/>
  <c r="AM9" i="2"/>
  <c r="AM8" i="2"/>
  <c r="AM3" i="2"/>
  <c r="AM4" i="2"/>
  <c r="AM5" i="2"/>
  <c r="AM2" i="2"/>
  <c r="AR48" i="2"/>
  <c r="AR19" i="2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C5" i="6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5" i="1"/>
</calcChain>
</file>

<file path=xl/sharedStrings.xml><?xml version="1.0" encoding="utf-8"?>
<sst xmlns="http://schemas.openxmlformats.org/spreadsheetml/2006/main" count="153" uniqueCount="42">
  <si>
    <t>Time</t>
  </si>
  <si>
    <t>Out</t>
  </si>
  <si>
    <t>N/A</t>
  </si>
  <si>
    <t xml:space="preserve"> </t>
  </si>
  <si>
    <t>Date</t>
  </si>
  <si>
    <t>In</t>
  </si>
  <si>
    <t>Ratio in/out</t>
  </si>
  <si>
    <t>BEFORE</t>
  </si>
  <si>
    <t>AFTER</t>
  </si>
  <si>
    <t>Out AQI</t>
  </si>
  <si>
    <t>Ratio</t>
  </si>
  <si>
    <t>&gt;150</t>
  </si>
  <si>
    <t>35-150</t>
  </si>
  <si>
    <t>&lt;35</t>
  </si>
  <si>
    <t>Ratio Avg</t>
  </si>
  <si>
    <t>Total</t>
  </si>
  <si>
    <t>Avg</t>
  </si>
  <si>
    <t>Before</t>
  </si>
  <si>
    <t>After</t>
  </si>
  <si>
    <t>Green</t>
  </si>
  <si>
    <t>Yellow</t>
  </si>
  <si>
    <t>Orange</t>
  </si>
  <si>
    <t>Red</t>
  </si>
  <si>
    <t>Purple+</t>
  </si>
  <si>
    <t>In-Before</t>
  </si>
  <si>
    <t>In-After</t>
  </si>
  <si>
    <t>Upgraded</t>
  </si>
  <si>
    <t>Not upgraded</t>
  </si>
  <si>
    <t>Out AQI All</t>
  </si>
  <si>
    <t>In All</t>
  </si>
  <si>
    <t>In Up</t>
  </si>
  <si>
    <t>9am</t>
  </si>
  <si>
    <t>1pm</t>
  </si>
  <si>
    <t>4pm</t>
  </si>
  <si>
    <t>July thru august</t>
  </si>
  <si>
    <t>Out Adj.</t>
  </si>
  <si>
    <t>RH</t>
  </si>
  <si>
    <t>0 -&gt; 35</t>
  </si>
  <si>
    <t>100 -&gt; 55</t>
  </si>
  <si>
    <t>(x/5)+35</t>
  </si>
  <si>
    <t>In Adj. Est.</t>
  </si>
  <si>
    <t>In RH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</si>
</sst>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2" fillId="4" borderId="0" xfId="0" applyNumberFormat="1" applyFont="1" applyFill="1"/>
    <xf numFmtId="165" fontId="0" fillId="3" borderId="0" xfId="0" applyNumberFormat="1" applyFill="1"/>
    <xf numFmtId="165" fontId="0" fillId="2" borderId="0" xfId="0" applyNumberFormat="1" applyFill="1"/>
    <xf numFmtId="0" fontId="5" fillId="5" borderId="0" xfId="121"/>
    <xf numFmtId="0" fontId="0" fillId="0" borderId="0" xfId="0" applyAlignment="1">
      <alignment horizontal="center"/>
    </xf>
    <xf numFmtId="18" fontId="0" fillId="0" borderId="0" xfId="0" applyNumberFormat="1"/>
    <xf numFmtId="2" fontId="0" fillId="0" borderId="0" xfId="134" applyNumberFormat="1" applyFont="1"/>
  </cellXfs>
  <cellStyles count="209">
    <cellStyle name="Bad" xfId="121" builtinId="27"/>
    <cellStyle name="Comma" xfId="13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361"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auto="1"/>
      </font>
      <fill>
        <patternFill patternType="solid">
          <fgColor indexed="64"/>
          <bgColor rgb="FF840600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5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chartsheet" Target="chartsheets/sheet5.xml"/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chartsheet" Target="chartsheets/sheet9.xml"/><Relationship Id="rId15" Type="http://schemas.openxmlformats.org/officeDocument/2006/relationships/chartsheet" Target="chartsheets/sheet10.xml"/><Relationship Id="rId16" Type="http://schemas.openxmlformats.org/officeDocument/2006/relationships/chartsheet" Target="chartsheets/sheet11.xml"/><Relationship Id="rId17" Type="http://schemas.openxmlformats.org/officeDocument/2006/relationships/chartsheet" Target="chartsheets/sheet12.xml"/><Relationship Id="rId18" Type="http://schemas.openxmlformats.org/officeDocument/2006/relationships/chartsheet" Target="chartsheets/sheet13.xml"/><Relationship Id="rId19" Type="http://schemas.openxmlformats.org/officeDocument/2006/relationships/chartsheet" Target="chartsheets/sheet1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Before</a:t>
            </a:r>
            <a:r>
              <a:rPr lang="en-US" baseline="0"/>
              <a:t> vs After Per Room Avg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com!$A$53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com!$B$51:$Y$52</c:f>
              <c:multiLvlStrCache>
                <c:ptCount val="24"/>
                <c:lvl>
                  <c:pt idx="0">
                    <c:v>1138</c:v>
                  </c:pt>
                  <c:pt idx="1">
                    <c:v>1135</c:v>
                  </c:pt>
                  <c:pt idx="2">
                    <c:v>1127</c:v>
                  </c:pt>
                  <c:pt idx="3">
                    <c:v>1118</c:v>
                  </c:pt>
                  <c:pt idx="4">
                    <c:v>1114</c:v>
                  </c:pt>
                  <c:pt idx="5">
                    <c:v>1109</c:v>
                  </c:pt>
                  <c:pt idx="6">
                    <c:v>1200</c:v>
                  </c:pt>
                  <c:pt idx="7">
                    <c:v>1300</c:v>
                  </c:pt>
                  <c:pt idx="8">
                    <c:v>1501</c:v>
                  </c:pt>
                  <c:pt idx="9">
                    <c:v>1505</c:v>
                  </c:pt>
                  <c:pt idx="10">
                    <c:v>1632</c:v>
                  </c:pt>
                  <c:pt idx="11">
                    <c:v>1768</c:v>
                  </c:pt>
                  <c:pt idx="12">
                    <c:v>1717</c:v>
                  </c:pt>
                  <c:pt idx="13">
                    <c:v>2120</c:v>
                  </c:pt>
                  <c:pt idx="14">
                    <c:v>2505</c:v>
                  </c:pt>
                  <c:pt idx="15">
                    <c:v>3309</c:v>
                  </c:pt>
                  <c:pt idx="16">
                    <c:v>3202</c:v>
                  </c:pt>
                  <c:pt idx="17">
                    <c:v>1600</c:v>
                  </c:pt>
                  <c:pt idx="18">
                    <c:v>1611</c:v>
                  </c:pt>
                  <c:pt idx="19">
                    <c:v>1680</c:v>
                  </c:pt>
                  <c:pt idx="20">
                    <c:v>2250</c:v>
                  </c:pt>
                  <c:pt idx="21">
                    <c:v>2625</c:v>
                  </c:pt>
                  <c:pt idx="22">
                    <c:v>2635</c:v>
                  </c:pt>
                  <c:pt idx="23">
                    <c:v>2645</c:v>
                  </c:pt>
                </c:lvl>
                <c:lvl>
                  <c:pt idx="0">
                    <c:v>Upgraded</c:v>
                  </c:pt>
                  <c:pt idx="17">
                    <c:v>Not upgraded</c:v>
                  </c:pt>
                </c:lvl>
              </c:multiLvlStrCache>
            </c:multiLvlStrRef>
          </c:cat>
          <c:val>
            <c:numRef>
              <c:f>com!$B$53:$Y$53</c:f>
              <c:numCache>
                <c:formatCode>0.00</c:formatCode>
                <c:ptCount val="24"/>
                <c:pt idx="0">
                  <c:v>18.10116533882875</c:v>
                </c:pt>
                <c:pt idx="1">
                  <c:v>14.10711871240638</c:v>
                </c:pt>
                <c:pt idx="2">
                  <c:v>20.92206269188272</c:v>
                </c:pt>
                <c:pt idx="3">
                  <c:v>9.580114445908458</c:v>
                </c:pt>
                <c:pt idx="4">
                  <c:v>16.661151050337</c:v>
                </c:pt>
                <c:pt idx="5">
                  <c:v>15.95358113942223</c:v>
                </c:pt>
                <c:pt idx="6">
                  <c:v>16.68757959603735</c:v>
                </c:pt>
                <c:pt idx="7">
                  <c:v>18.10371157786738</c:v>
                </c:pt>
                <c:pt idx="8">
                  <c:v>28.78830524234778</c:v>
                </c:pt>
                <c:pt idx="9">
                  <c:v>15.81379525145375</c:v>
                </c:pt>
                <c:pt idx="10">
                  <c:v>26.04305993154736</c:v>
                </c:pt>
                <c:pt idx="11">
                  <c:v>12.02182262783797</c:v>
                </c:pt>
                <c:pt idx="12">
                  <c:v>41.86272573503877</c:v>
                </c:pt>
                <c:pt idx="13">
                  <c:v>11.71263281214294</c:v>
                </c:pt>
                <c:pt idx="14">
                  <c:v>11.79644298668273</c:v>
                </c:pt>
                <c:pt idx="15">
                  <c:v>9.623048988119448</c:v>
                </c:pt>
                <c:pt idx="16">
                  <c:v>10.92536068779912</c:v>
                </c:pt>
                <c:pt idx="17">
                  <c:v>14.2801693153978</c:v>
                </c:pt>
                <c:pt idx="18">
                  <c:v>9.06228031721053</c:v>
                </c:pt>
                <c:pt idx="19">
                  <c:v>17.03674135432569</c:v>
                </c:pt>
                <c:pt idx="20">
                  <c:v>1.232936262673006</c:v>
                </c:pt>
                <c:pt idx="21">
                  <c:v>8.719679398954443</c:v>
                </c:pt>
                <c:pt idx="22">
                  <c:v>6.836357090426071</c:v>
                </c:pt>
                <c:pt idx="23">
                  <c:v>8.588070337006179</c:v>
                </c:pt>
              </c:numCache>
            </c:numRef>
          </c:val>
        </c:ser>
        <c:ser>
          <c:idx val="1"/>
          <c:order val="1"/>
          <c:tx>
            <c:strRef>
              <c:f>com!$A$54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multiLvlStrRef>
              <c:f>com!$B$51:$Y$52</c:f>
              <c:multiLvlStrCache>
                <c:ptCount val="24"/>
                <c:lvl>
                  <c:pt idx="0">
                    <c:v>1138</c:v>
                  </c:pt>
                  <c:pt idx="1">
                    <c:v>1135</c:v>
                  </c:pt>
                  <c:pt idx="2">
                    <c:v>1127</c:v>
                  </c:pt>
                  <c:pt idx="3">
                    <c:v>1118</c:v>
                  </c:pt>
                  <c:pt idx="4">
                    <c:v>1114</c:v>
                  </c:pt>
                  <c:pt idx="5">
                    <c:v>1109</c:v>
                  </c:pt>
                  <c:pt idx="6">
                    <c:v>1200</c:v>
                  </c:pt>
                  <c:pt idx="7">
                    <c:v>1300</c:v>
                  </c:pt>
                  <c:pt idx="8">
                    <c:v>1501</c:v>
                  </c:pt>
                  <c:pt idx="9">
                    <c:v>1505</c:v>
                  </c:pt>
                  <c:pt idx="10">
                    <c:v>1632</c:v>
                  </c:pt>
                  <c:pt idx="11">
                    <c:v>1768</c:v>
                  </c:pt>
                  <c:pt idx="12">
                    <c:v>1717</c:v>
                  </c:pt>
                  <c:pt idx="13">
                    <c:v>2120</c:v>
                  </c:pt>
                  <c:pt idx="14">
                    <c:v>2505</c:v>
                  </c:pt>
                  <c:pt idx="15">
                    <c:v>3309</c:v>
                  </c:pt>
                  <c:pt idx="16">
                    <c:v>3202</c:v>
                  </c:pt>
                  <c:pt idx="17">
                    <c:v>1600</c:v>
                  </c:pt>
                  <c:pt idx="18">
                    <c:v>1611</c:v>
                  </c:pt>
                  <c:pt idx="19">
                    <c:v>1680</c:v>
                  </c:pt>
                  <c:pt idx="20">
                    <c:v>2250</c:v>
                  </c:pt>
                  <c:pt idx="21">
                    <c:v>2625</c:v>
                  </c:pt>
                  <c:pt idx="22">
                    <c:v>2635</c:v>
                  </c:pt>
                  <c:pt idx="23">
                    <c:v>2645</c:v>
                  </c:pt>
                </c:lvl>
                <c:lvl>
                  <c:pt idx="0">
                    <c:v>Upgraded</c:v>
                  </c:pt>
                  <c:pt idx="17">
                    <c:v>Not upgraded</c:v>
                  </c:pt>
                </c:lvl>
              </c:multiLvlStrCache>
            </c:multiLvlStrRef>
          </c:cat>
          <c:val>
            <c:numRef>
              <c:f>com!$B$54:$Y$54</c:f>
              <c:numCache>
                <c:formatCode>0.00</c:formatCode>
                <c:ptCount val="24"/>
                <c:pt idx="0">
                  <c:v>1.968480243914859</c:v>
                </c:pt>
                <c:pt idx="1">
                  <c:v>1.701436142534655</c:v>
                </c:pt>
                <c:pt idx="2">
                  <c:v>10.57425581151506</c:v>
                </c:pt>
                <c:pt idx="3">
                  <c:v>2.111966383829005</c:v>
                </c:pt>
                <c:pt idx="4">
                  <c:v>1.984662285303161</c:v>
                </c:pt>
                <c:pt idx="5">
                  <c:v>1.901250132015397</c:v>
                </c:pt>
                <c:pt idx="6">
                  <c:v>1.832009792370618</c:v>
                </c:pt>
                <c:pt idx="7">
                  <c:v>1.948846698216396</c:v>
                </c:pt>
                <c:pt idx="8">
                  <c:v>2.197443659026941</c:v>
                </c:pt>
                <c:pt idx="9">
                  <c:v>1.481163603215577</c:v>
                </c:pt>
                <c:pt idx="10">
                  <c:v>5.364911452233077</c:v>
                </c:pt>
                <c:pt idx="11">
                  <c:v>1.584575317881373</c:v>
                </c:pt>
                <c:pt idx="12">
                  <c:v>1.403726866960033</c:v>
                </c:pt>
                <c:pt idx="13">
                  <c:v>2.349061627056006</c:v>
                </c:pt>
                <c:pt idx="14">
                  <c:v>2.05258271415281</c:v>
                </c:pt>
                <c:pt idx="15">
                  <c:v>2.455346298920462</c:v>
                </c:pt>
                <c:pt idx="16">
                  <c:v>1.505049862989065</c:v>
                </c:pt>
                <c:pt idx="17">
                  <c:v>7.203745753872747</c:v>
                </c:pt>
                <c:pt idx="18">
                  <c:v>7.709854337436145</c:v>
                </c:pt>
                <c:pt idx="19">
                  <c:v>8.943767654617905</c:v>
                </c:pt>
                <c:pt idx="20">
                  <c:v>3.78809716707439</c:v>
                </c:pt>
                <c:pt idx="21">
                  <c:v>8.792191275193967</c:v>
                </c:pt>
                <c:pt idx="22">
                  <c:v>4.764836281144807</c:v>
                </c:pt>
                <c:pt idx="23">
                  <c:v>9.66977338007209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176712"/>
        <c:axId val="2095174344"/>
      </c:barChart>
      <c:catAx>
        <c:axId val="209517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Room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174344"/>
        <c:crosses val="autoZero"/>
        <c:auto val="1"/>
        <c:lblAlgn val="ctr"/>
        <c:lblOffset val="100"/>
        <c:noMultiLvlLbl val="0"/>
      </c:catAx>
      <c:valAx>
        <c:axId val="209517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PM2.5 Concentration (µg/m3)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517671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Outdoor</a:t>
            </a:r>
            <a:r>
              <a:rPr lang="en-US" baseline="0"/>
              <a:t> AQI and Indoor AQI (AFTER)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com!$AP$1</c:f>
              <c:strCache>
                <c:ptCount val="1"/>
                <c:pt idx="0">
                  <c:v>Out AQI</c:v>
                </c:pt>
              </c:strCache>
            </c:strRef>
          </c:tx>
          <c:marker>
            <c:symbol val="none"/>
          </c:marker>
          <c:cat>
            <c:numRef>
              <c:f>com!$AO$24:$AO$47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com!$AP$24:$AP$47</c:f>
              <c:numCache>
                <c:formatCode>0.0</c:formatCode>
                <c:ptCount val="24"/>
                <c:pt idx="0">
                  <c:v>182.0</c:v>
                </c:pt>
                <c:pt idx="1">
                  <c:v>82.66666666666667</c:v>
                </c:pt>
                <c:pt idx="2">
                  <c:v>47.33333333333334</c:v>
                </c:pt>
                <c:pt idx="3">
                  <c:v>120.6666666666667</c:v>
                </c:pt>
                <c:pt idx="4">
                  <c:v>38.33333333333334</c:v>
                </c:pt>
                <c:pt idx="5">
                  <c:v>206.0</c:v>
                </c:pt>
                <c:pt idx="6">
                  <c:v>38.0</c:v>
                </c:pt>
                <c:pt idx="7">
                  <c:v>24.0</c:v>
                </c:pt>
                <c:pt idx="8">
                  <c:v>25.33333333333333</c:v>
                </c:pt>
                <c:pt idx="9">
                  <c:v>79.33333333333333</c:v>
                </c:pt>
                <c:pt idx="10">
                  <c:v>139.6666666666667</c:v>
                </c:pt>
                <c:pt idx="11">
                  <c:v>72.66666666666667</c:v>
                </c:pt>
                <c:pt idx="12">
                  <c:v>210.0</c:v>
                </c:pt>
                <c:pt idx="13">
                  <c:v>505.3333333333333</c:v>
                </c:pt>
                <c:pt idx="14">
                  <c:v>9.333333333333333</c:v>
                </c:pt>
                <c:pt idx="15">
                  <c:v>240.3333333333333</c:v>
                </c:pt>
                <c:pt idx="16">
                  <c:v>191.3333333333333</c:v>
                </c:pt>
                <c:pt idx="17">
                  <c:v>226.6666666666667</c:v>
                </c:pt>
                <c:pt idx="18">
                  <c:v>24.33333333333333</c:v>
                </c:pt>
                <c:pt idx="19">
                  <c:v>22.66666666666667</c:v>
                </c:pt>
                <c:pt idx="20">
                  <c:v>74.33333333333333</c:v>
                </c:pt>
                <c:pt idx="21">
                  <c:v>106.6666666666667</c:v>
                </c:pt>
                <c:pt idx="22">
                  <c:v>3.666666666666666</c:v>
                </c:pt>
                <c:pt idx="23">
                  <c:v>4.666666666666667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com!$AQ$1</c:f>
              <c:strCache>
                <c:ptCount val="1"/>
                <c:pt idx="0">
                  <c:v>In All</c:v>
                </c:pt>
              </c:strCache>
            </c:strRef>
          </c:tx>
          <c:marker>
            <c:symbol val="none"/>
          </c:marker>
          <c:cat>
            <c:numRef>
              <c:f>com!$AO$24:$AO$47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com!$AQ$24:$AQ$47</c:f>
              <c:numCache>
                <c:formatCode>0.00</c:formatCode>
                <c:ptCount val="24"/>
                <c:pt idx="0">
                  <c:v>9.888888888888887</c:v>
                </c:pt>
                <c:pt idx="1">
                  <c:v>5.111111111111111</c:v>
                </c:pt>
                <c:pt idx="2">
                  <c:v>2.972222222222223</c:v>
                </c:pt>
                <c:pt idx="3">
                  <c:v>3.986111111111111</c:v>
                </c:pt>
                <c:pt idx="4">
                  <c:v>3.805555555555555</c:v>
                </c:pt>
                <c:pt idx="5">
                  <c:v>11.43055555555556</c:v>
                </c:pt>
                <c:pt idx="6">
                  <c:v>4.374999999999999</c:v>
                </c:pt>
                <c:pt idx="7">
                  <c:v>3.916666666666666</c:v>
                </c:pt>
                <c:pt idx="8">
                  <c:v>2.875</c:v>
                </c:pt>
                <c:pt idx="9">
                  <c:v>4.541666666666666</c:v>
                </c:pt>
                <c:pt idx="10">
                  <c:v>5.277777777777778</c:v>
                </c:pt>
                <c:pt idx="11">
                  <c:v>5.416666666666666</c:v>
                </c:pt>
                <c:pt idx="12">
                  <c:v>6.291666666666666</c:v>
                </c:pt>
                <c:pt idx="13">
                  <c:v>7.166666666666667</c:v>
                </c:pt>
                <c:pt idx="14">
                  <c:v>1.680555555555555</c:v>
                </c:pt>
                <c:pt idx="15">
                  <c:v>8.902777777777777</c:v>
                </c:pt>
                <c:pt idx="16">
                  <c:v>9.25</c:v>
                </c:pt>
                <c:pt idx="17">
                  <c:v>8.875</c:v>
                </c:pt>
                <c:pt idx="18">
                  <c:v>3.25</c:v>
                </c:pt>
                <c:pt idx="19">
                  <c:v>3.138888888888889</c:v>
                </c:pt>
                <c:pt idx="20">
                  <c:v>3.430555555555556</c:v>
                </c:pt>
                <c:pt idx="21">
                  <c:v>4.694444444444444</c:v>
                </c:pt>
                <c:pt idx="22">
                  <c:v>1.236111111111111</c:v>
                </c:pt>
                <c:pt idx="23">
                  <c:v>2.069444444444444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42424"/>
        <c:axId val="2093136968"/>
      </c:lineChart>
      <c:dateAx>
        <c:axId val="209314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93136968"/>
        <c:crosses val="autoZero"/>
        <c:auto val="1"/>
        <c:lblOffset val="100"/>
        <c:baseTimeUnit val="days"/>
      </c:dateAx>
      <c:valAx>
        <c:axId val="2093136968"/>
        <c:scaling>
          <c:orientation val="minMax"/>
          <c:max val="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AQI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314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com!$AH$1</c:f>
              <c:strCache>
                <c:ptCount val="1"/>
                <c:pt idx="0">
                  <c:v>Ratio in/out</c:v>
                </c:pt>
              </c:strCache>
            </c:strRef>
          </c:tx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com!$AH$2:$AH$18</c:f>
              <c:numCache>
                <c:formatCode>0.00</c:formatCode>
                <c:ptCount val="17"/>
                <c:pt idx="0">
                  <c:v>0.413874897127867</c:v>
                </c:pt>
                <c:pt idx="1">
                  <c:v>0.244722727555397</c:v>
                </c:pt>
                <c:pt idx="2">
                  <c:v>0.163616120011143</c:v>
                </c:pt>
                <c:pt idx="3">
                  <c:v>0.202372255834179</c:v>
                </c:pt>
                <c:pt idx="4">
                  <c:v>0.7898444552704</c:v>
                </c:pt>
                <c:pt idx="5">
                  <c:v>0.369307132963617</c:v>
                </c:pt>
                <c:pt idx="6">
                  <c:v>0.127420879665795</c:v>
                </c:pt>
                <c:pt idx="7">
                  <c:v>0.236788070232499</c:v>
                </c:pt>
                <c:pt idx="8">
                  <c:v>0.204691381638749</c:v>
                </c:pt>
                <c:pt idx="9">
                  <c:v>0.516544849748633</c:v>
                </c:pt>
                <c:pt idx="10">
                  <c:v>0.398303170868997</c:v>
                </c:pt>
                <c:pt idx="11">
                  <c:v>0.193841168381933</c:v>
                </c:pt>
                <c:pt idx="12">
                  <c:v>0.154861974486908</c:v>
                </c:pt>
                <c:pt idx="13">
                  <c:v>0.176981107140773</c:v>
                </c:pt>
                <c:pt idx="14">
                  <c:v>0.137185496587954</c:v>
                </c:pt>
                <c:pt idx="15">
                  <c:v>0.190904864620308</c:v>
                </c:pt>
                <c:pt idx="16">
                  <c:v>0.541172127727858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03016"/>
        <c:axId val="2093099880"/>
      </c:lineChart>
      <c:dateAx>
        <c:axId val="2093103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3099880"/>
        <c:crosses val="autoZero"/>
        <c:auto val="1"/>
        <c:lblOffset val="100"/>
        <c:baseTimeUnit val="days"/>
      </c:dateAx>
      <c:valAx>
        <c:axId val="209309988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10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com!$AH$23</c:f>
              <c:strCache>
                <c:ptCount val="1"/>
                <c:pt idx="0">
                  <c:v>Ratio in/out</c:v>
                </c:pt>
              </c:strCache>
            </c:strRef>
          </c:tx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com!$AH$24:$AH$47</c:f>
              <c:numCache>
                <c:formatCode>0.00</c:formatCode>
                <c:ptCount val="24"/>
                <c:pt idx="0">
                  <c:v>0.0196183611289717</c:v>
                </c:pt>
                <c:pt idx="1">
                  <c:v>0.0304065514969757</c:v>
                </c:pt>
                <c:pt idx="2">
                  <c:v>0.0532181434244201</c:v>
                </c:pt>
                <c:pt idx="3">
                  <c:v>0.0163101377469663</c:v>
                </c:pt>
                <c:pt idx="4">
                  <c:v>0.0787024105232156</c:v>
                </c:pt>
                <c:pt idx="5">
                  <c:v>0.0563247403016846</c:v>
                </c:pt>
                <c:pt idx="6">
                  <c:v>0.12990948471238</c:v>
                </c:pt>
                <c:pt idx="7">
                  <c:v>0.13718859031646</c:v>
                </c:pt>
                <c:pt idx="8">
                  <c:v>0.104776554731464</c:v>
                </c:pt>
                <c:pt idx="9">
                  <c:v>0.0566882598970155</c:v>
                </c:pt>
                <c:pt idx="10">
                  <c:v>0.0358860299440106</c:v>
                </c:pt>
                <c:pt idx="11">
                  <c:v>0.0628796517147006</c:v>
                </c:pt>
                <c:pt idx="12">
                  <c:v>0.0238551791907899</c:v>
                </c:pt>
                <c:pt idx="13">
                  <c:v>0.0128563189231081</c:v>
                </c:pt>
                <c:pt idx="14">
                  <c:v>0.143489739776115</c:v>
                </c:pt>
                <c:pt idx="15">
                  <c:v>0.0201683480880308</c:v>
                </c:pt>
                <c:pt idx="16">
                  <c:v>0.0276923741459341</c:v>
                </c:pt>
                <c:pt idx="17">
                  <c:v>0.0543811274509804</c:v>
                </c:pt>
                <c:pt idx="18">
                  <c:v>0.0922059181473367</c:v>
                </c:pt>
                <c:pt idx="19">
                  <c:v>0.115237828522801</c:v>
                </c:pt>
                <c:pt idx="20">
                  <c:v>0.0488767999287127</c:v>
                </c:pt>
                <c:pt idx="21">
                  <c:v>0.0474042034976374</c:v>
                </c:pt>
                <c:pt idx="22">
                  <c:v>0.291930685654228</c:v>
                </c:pt>
                <c:pt idx="23">
                  <c:v>0.391141474942152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82136"/>
        <c:axId val="2096585240"/>
      </c:lineChart>
      <c:dateAx>
        <c:axId val="2096582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6585240"/>
        <c:crosses val="autoZero"/>
        <c:auto val="1"/>
        <c:lblOffset val="100"/>
        <c:baseTimeUnit val="days"/>
      </c:dateAx>
      <c:valAx>
        <c:axId val="209658524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658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Before,</a:t>
            </a:r>
            <a:r>
              <a:rPr lang="en-US" baseline="0"/>
              <a:t> After AQI Comparison of Indoor, Outdoor AQI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com!$AP$1</c:f>
              <c:strCache>
                <c:ptCount val="1"/>
                <c:pt idx="0">
                  <c:v>Out AQI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(com!$AO$19,com!$AO$48)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(com!$AP$19,com!$AP$48)</c:f>
              <c:numCache>
                <c:formatCode>0.0</c:formatCode>
                <c:ptCount val="2"/>
                <c:pt idx="0">
                  <c:v>96.3921568627451</c:v>
                </c:pt>
                <c:pt idx="1">
                  <c:v>111.4722222222222</c:v>
                </c:pt>
              </c:numCache>
            </c:numRef>
          </c:val>
        </c:ser>
        <c:ser>
          <c:idx val="1"/>
          <c:order val="1"/>
          <c:tx>
            <c:strRef>
              <c:f>com!$AQ$1</c:f>
              <c:strCache>
                <c:ptCount val="1"/>
                <c:pt idx="0">
                  <c:v>In All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(com!$AO$19,com!$AO$48)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(com!$AQ$19,com!$AQ$48)</c:f>
              <c:numCache>
                <c:formatCode>0.00</c:formatCode>
                <c:ptCount val="2"/>
                <c:pt idx="0">
                  <c:v>18.18464052287582</c:v>
                </c:pt>
                <c:pt idx="1">
                  <c:v>5.149305555555555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30552"/>
        <c:axId val="2096633528"/>
      </c:barChart>
      <c:catAx>
        <c:axId val="20966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33528"/>
        <c:crosses val="autoZero"/>
        <c:auto val="1"/>
        <c:lblAlgn val="ctr"/>
        <c:lblOffset val="100"/>
        <c:noMultiLvlLbl val="0"/>
      </c:catAx>
      <c:valAx>
        <c:axId val="2096633528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AQI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663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(com!$A$19,com!$A$48)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(com!$AH$19,com!$AH$48)</c:f>
              <c:numCache>
                <c:formatCode>0.00</c:formatCode>
                <c:ptCount val="2"/>
                <c:pt idx="0">
                  <c:v>0.206198959867772</c:v>
                </c:pt>
                <c:pt idx="1">
                  <c:v>0.0398377866025206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72632"/>
        <c:axId val="2096675608"/>
      </c:barChart>
      <c:catAx>
        <c:axId val="209667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75608"/>
        <c:crosses val="autoZero"/>
        <c:auto val="1"/>
        <c:lblAlgn val="ctr"/>
        <c:lblOffset val="100"/>
        <c:noMultiLvlLbl val="0"/>
      </c:catAx>
      <c:valAx>
        <c:axId val="209667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indoor AQI/outdoor AQI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9667263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Avg Outdoor vs Indoor PM2.5 Before Implementation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6111285665736"/>
          <c:y val="0.0992964784831053"/>
          <c:w val="0.859667602655121"/>
          <c:h val="0.740987282568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com!$AA$1</c:f>
              <c:strCache>
                <c:ptCount val="1"/>
                <c:pt idx="0">
                  <c:v>Out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com!$Z$2:$Z$18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xVal>
          <c:yVal>
            <c:numRef>
              <c:f>com!$AC$2:$AC$18</c:f>
              <c:numCache>
                <c:formatCode>0.00</c:formatCode>
                <c:ptCount val="17"/>
                <c:pt idx="0">
                  <c:v>4.58260226342816</c:v>
                </c:pt>
                <c:pt idx="1">
                  <c:v>44.59481059193351</c:v>
                </c:pt>
                <c:pt idx="2">
                  <c:v>92.96419523213577</c:v>
                </c:pt>
                <c:pt idx="3">
                  <c:v>130.3348510781716</c:v>
                </c:pt>
                <c:pt idx="4">
                  <c:v>1.656733784798662</c:v>
                </c:pt>
                <c:pt idx="5">
                  <c:v>68.93069056937257</c:v>
                </c:pt>
                <c:pt idx="6">
                  <c:v>134.5025510204082</c:v>
                </c:pt>
                <c:pt idx="7">
                  <c:v>62.0257474119773</c:v>
                </c:pt>
                <c:pt idx="8">
                  <c:v>113.9543234702672</c:v>
                </c:pt>
                <c:pt idx="9">
                  <c:v>4.650858971846627</c:v>
                </c:pt>
                <c:pt idx="10">
                  <c:v>9.633922155968011</c:v>
                </c:pt>
                <c:pt idx="11">
                  <c:v>169.7617695212002</c:v>
                </c:pt>
                <c:pt idx="12">
                  <c:v>169.6145124716553</c:v>
                </c:pt>
                <c:pt idx="13">
                  <c:v>86.08</c:v>
                </c:pt>
                <c:pt idx="14">
                  <c:v>104.2620530029326</c:v>
                </c:pt>
                <c:pt idx="15">
                  <c:v>125.1994549966999</c:v>
                </c:pt>
                <c:pt idx="16">
                  <c:v>52.49573898222546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com!$AD$1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com!$Z$2:$Z$18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xVal>
          <c:yVal>
            <c:numRef>
              <c:f>com!$AF$2:$AF$18</c:f>
              <c:numCache>
                <c:formatCode>0.00</c:formatCode>
                <c:ptCount val="17"/>
                <c:pt idx="0">
                  <c:v>1.896624040354263</c:v>
                </c:pt>
                <c:pt idx="1">
                  <c:v>10.91336368287426</c:v>
                </c:pt>
                <c:pt idx="2">
                  <c:v>15.21044092384043</c:v>
                </c:pt>
                <c:pt idx="3">
                  <c:v>26.37615782650135</c:v>
                </c:pt>
                <c:pt idx="4">
                  <c:v>1.308561993782368</c:v>
                </c:pt>
                <c:pt idx="5">
                  <c:v>25.4565957073772</c:v>
                </c:pt>
                <c:pt idx="6">
                  <c:v>17.1384333683139</c:v>
                </c:pt>
                <c:pt idx="7">
                  <c:v>14.6869570344105</c:v>
                </c:pt>
                <c:pt idx="8">
                  <c:v>23.3254679148379</c:v>
                </c:pt>
                <c:pt idx="9">
                  <c:v>2.402377248814595</c:v>
                </c:pt>
                <c:pt idx="10">
                  <c:v>3.837221742627147</c:v>
                </c:pt>
                <c:pt idx="11">
                  <c:v>32.90681975057387</c:v>
                </c:pt>
                <c:pt idx="12">
                  <c:v>26.26683830299485</c:v>
                </c:pt>
                <c:pt idx="13">
                  <c:v>15.23453370267775</c:v>
                </c:pt>
                <c:pt idx="14">
                  <c:v>14.30324151648685</c:v>
                </c:pt>
                <c:pt idx="15">
                  <c:v>23.90118500668138</c:v>
                </c:pt>
                <c:pt idx="16">
                  <c:v>28.40923076165722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31976"/>
        <c:axId val="2094337432"/>
      </c:scatterChart>
      <c:valAx>
        <c:axId val="2094331976"/>
        <c:scaling>
          <c:orientation val="minMax"/>
          <c:max val="41345.0"/>
          <c:min val="4132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94337432"/>
        <c:crosses val="autoZero"/>
        <c:crossBetween val="midCat"/>
      </c:valAx>
      <c:valAx>
        <c:axId val="2094337432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PM2.5 Concentration</a:t>
                </a:r>
                <a:r>
                  <a:rPr lang="en-US" baseline="0"/>
                  <a:t> (µg/m3)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433197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Avg Outdoor</a:t>
            </a:r>
            <a:r>
              <a:rPr lang="en-US" baseline="0"/>
              <a:t> vs Indoor PM2.5 After Implementation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6111285665736"/>
          <c:y val="0.0992964784831053"/>
          <c:w val="0.860296931990344"/>
          <c:h val="0.740987282568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com!$AA$23</c:f>
              <c:strCache>
                <c:ptCount val="1"/>
                <c:pt idx="0">
                  <c:v>Out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com!$Z$24:$Z$47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xVal>
          <c:yVal>
            <c:numRef>
              <c:f>com!$AC$24:$AC$47</c:f>
              <c:numCache>
                <c:formatCode>0.00</c:formatCode>
                <c:ptCount val="24"/>
                <c:pt idx="0">
                  <c:v>153.55327203894</c:v>
                </c:pt>
                <c:pt idx="1">
                  <c:v>69.09707177684297</c:v>
                </c:pt>
                <c:pt idx="2">
                  <c:v>27.71251641959092</c:v>
                </c:pt>
                <c:pt idx="3">
                  <c:v>93.11558154772014</c:v>
                </c:pt>
                <c:pt idx="4">
                  <c:v>33.17749492790096</c:v>
                </c:pt>
                <c:pt idx="5">
                  <c:v>145.3915847767329</c:v>
                </c:pt>
                <c:pt idx="6">
                  <c:v>28.91957957994938</c:v>
                </c:pt>
                <c:pt idx="7">
                  <c:v>21.33333333333333</c:v>
                </c:pt>
                <c:pt idx="8">
                  <c:v>24.1669261912177</c:v>
                </c:pt>
                <c:pt idx="9">
                  <c:v>57.32377678068489</c:v>
                </c:pt>
                <c:pt idx="10">
                  <c:v>111.0330716601493</c:v>
                </c:pt>
                <c:pt idx="11">
                  <c:v>58.67191139174991</c:v>
                </c:pt>
                <c:pt idx="12">
                  <c:v>161.3168724279835</c:v>
                </c:pt>
                <c:pt idx="13">
                  <c:v>274.423395025124</c:v>
                </c:pt>
                <c:pt idx="14">
                  <c:v>9.064897461327133</c:v>
                </c:pt>
                <c:pt idx="15">
                  <c:v>189.5110732235779</c:v>
                </c:pt>
                <c:pt idx="16">
                  <c:v>155.0605526430256</c:v>
                </c:pt>
                <c:pt idx="17">
                  <c:v>145.0666666666667</c:v>
                </c:pt>
                <c:pt idx="18">
                  <c:v>23.07952877413527</c:v>
                </c:pt>
                <c:pt idx="19">
                  <c:v>21.67013527575442</c:v>
                </c:pt>
                <c:pt idx="20">
                  <c:v>54.31180900496716</c:v>
                </c:pt>
                <c:pt idx="21">
                  <c:v>61.82828160850138</c:v>
                </c:pt>
                <c:pt idx="22">
                  <c:v>3.587188195767176</c:v>
                </c:pt>
                <c:pt idx="23">
                  <c:v>4.549723468642388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com!$AD$23</c:f>
              <c:strCache>
                <c:ptCount val="1"/>
                <c:pt idx="0">
                  <c:v>In Up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com!$Z$24:$Z$47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xVal>
          <c:yVal>
            <c:numRef>
              <c:f>com!$AF$24:$AF$47</c:f>
              <c:numCache>
                <c:formatCode>0.00</c:formatCode>
                <c:ptCount val="24"/>
                <c:pt idx="0">
                  <c:v>3.012463543395158</c:v>
                </c:pt>
                <c:pt idx="1">
                  <c:v>2.101003671272804</c:v>
                </c:pt>
                <c:pt idx="2">
                  <c:v>1.474808673469388</c:v>
                </c:pt>
                <c:pt idx="3">
                  <c:v>1.518727961432187</c:v>
                </c:pt>
                <c:pt idx="4">
                  <c:v>2.611148825947565</c:v>
                </c:pt>
                <c:pt idx="5">
                  <c:v>8.189143254599846</c:v>
                </c:pt>
                <c:pt idx="6">
                  <c:v>3.756927681329901</c:v>
                </c:pt>
                <c:pt idx="7">
                  <c:v>2.926689926751138</c:v>
                </c:pt>
                <c:pt idx="8">
                  <c:v>2.53212726476538</c:v>
                </c:pt>
                <c:pt idx="9">
                  <c:v>3.249585156421966</c:v>
                </c:pt>
                <c:pt idx="10">
                  <c:v>3.984536134371593</c:v>
                </c:pt>
                <c:pt idx="11">
                  <c:v>3.68926935374901</c:v>
                </c:pt>
                <c:pt idx="12">
                  <c:v>3.84824289826734</c:v>
                </c:pt>
                <c:pt idx="13">
                  <c:v>3.52807468640506</c:v>
                </c:pt>
                <c:pt idx="14">
                  <c:v>1.300719777823</c:v>
                </c:pt>
                <c:pt idx="15">
                  <c:v>3.822125291309407</c:v>
                </c:pt>
                <c:pt idx="16">
                  <c:v>4.29399483906598</c:v>
                </c:pt>
                <c:pt idx="17">
                  <c:v>7.88888888888889</c:v>
                </c:pt>
                <c:pt idx="18">
                  <c:v>2.128069141027021</c:v>
                </c:pt>
                <c:pt idx="19">
                  <c:v>2.497219332973289</c:v>
                </c:pt>
                <c:pt idx="20">
                  <c:v>2.654587422502235</c:v>
                </c:pt>
                <c:pt idx="21">
                  <c:v>2.930920443278631</c:v>
                </c:pt>
                <c:pt idx="22">
                  <c:v>1.047210309561063</c:v>
                </c:pt>
                <c:pt idx="23">
                  <c:v>1.77958554810371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83032"/>
        <c:axId val="2094388488"/>
      </c:scatterChart>
      <c:valAx>
        <c:axId val="2094383032"/>
        <c:scaling>
          <c:orientation val="minMax"/>
          <c:max val="41516.0"/>
          <c:min val="4148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94388488"/>
        <c:crosses val="autoZero"/>
        <c:crossBetween val="midCat"/>
      </c:valAx>
      <c:valAx>
        <c:axId val="2094388488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PM2.5 Concentration (µg/m3)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438303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com!$AD$56</c:f>
              <c:strCache>
                <c:ptCount val="1"/>
                <c:pt idx="0">
                  <c:v>In-Before</c:v>
                </c:pt>
              </c:strCache>
            </c:strRef>
          </c:tx>
          <c:invertIfNegative val="0"/>
          <c:cat>
            <c:strRef>
              <c:f>com!$AA$57:$AA$61</c:f>
              <c:strCache>
                <c:ptCount val="5"/>
                <c:pt idx="0">
                  <c:v>Green</c:v>
                </c:pt>
                <c:pt idx="1">
                  <c:v>Yellow</c:v>
                </c:pt>
                <c:pt idx="2">
                  <c:v>Orange</c:v>
                </c:pt>
                <c:pt idx="3">
                  <c:v>Red</c:v>
                </c:pt>
                <c:pt idx="4">
                  <c:v>Purple+</c:v>
                </c:pt>
              </c:strCache>
            </c:strRef>
          </c:cat>
          <c:val>
            <c:numRef>
              <c:f>com!$AD$57:$AD$61</c:f>
              <c:numCache>
                <c:formatCode>General</c:formatCode>
                <c:ptCount val="5"/>
                <c:pt idx="0" formatCode="0.00">
                  <c:v>2.49705615942029</c:v>
                </c:pt>
                <c:pt idx="2" formatCode="0.00">
                  <c:v>11.56944444444444</c:v>
                </c:pt>
                <c:pt idx="3" formatCode="0.00">
                  <c:v>21.57737954279941</c:v>
                </c:pt>
                <c:pt idx="4" formatCode="0.00">
                  <c:v>27.89236111111111</c:v>
                </c:pt>
              </c:numCache>
            </c:numRef>
          </c:val>
        </c:ser>
        <c:ser>
          <c:idx val="1"/>
          <c:order val="1"/>
          <c:tx>
            <c:strRef>
              <c:f>com!$AG$56</c:f>
              <c:strCache>
                <c:ptCount val="1"/>
                <c:pt idx="0">
                  <c:v>In-After</c:v>
                </c:pt>
              </c:strCache>
            </c:strRef>
          </c:tx>
          <c:invertIfNegative val="0"/>
          <c:cat>
            <c:strRef>
              <c:f>com!$AA$57:$AA$61</c:f>
              <c:strCache>
                <c:ptCount val="5"/>
                <c:pt idx="0">
                  <c:v>Green</c:v>
                </c:pt>
                <c:pt idx="1">
                  <c:v>Yellow</c:v>
                </c:pt>
                <c:pt idx="2">
                  <c:v>Orange</c:v>
                </c:pt>
                <c:pt idx="3">
                  <c:v>Red</c:v>
                </c:pt>
                <c:pt idx="4">
                  <c:v>Purple+</c:v>
                </c:pt>
              </c:strCache>
            </c:strRef>
          </c:cat>
          <c:val>
            <c:numRef>
              <c:f>com!$AG$57:$AG$61</c:f>
              <c:numCache>
                <c:formatCode>0.00</c:formatCode>
                <c:ptCount val="5"/>
                <c:pt idx="0">
                  <c:v>1.470588235294118</c:v>
                </c:pt>
                <c:pt idx="1">
                  <c:v>2.96078431372549</c:v>
                </c:pt>
                <c:pt idx="2">
                  <c:v>2.901960784313726</c:v>
                </c:pt>
                <c:pt idx="3">
                  <c:v>3.24179176879085</c:v>
                </c:pt>
                <c:pt idx="4">
                  <c:v>5.514355742296918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425976"/>
        <c:axId val="2094428952"/>
      </c:barChart>
      <c:catAx>
        <c:axId val="20944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28952"/>
        <c:crosses val="autoZero"/>
        <c:auto val="1"/>
        <c:lblAlgn val="ctr"/>
        <c:lblOffset val="100"/>
        <c:noMultiLvlLbl val="0"/>
      </c:catAx>
      <c:valAx>
        <c:axId val="2094428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442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com!$AA$1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cat>
            <c:numRef>
              <c:f>com!$Z$2:$Z$18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com!$AA$2:$AA$18</c:f>
              <c:numCache>
                <c:formatCode>0.00</c:formatCode>
                <c:ptCount val="17"/>
                <c:pt idx="0">
                  <c:v>4.666666666666667</c:v>
                </c:pt>
                <c:pt idx="1">
                  <c:v>45.0</c:v>
                </c:pt>
                <c:pt idx="2">
                  <c:v>94.0</c:v>
                </c:pt>
                <c:pt idx="3">
                  <c:v>184.6666666666667</c:v>
                </c:pt>
                <c:pt idx="4">
                  <c:v>1.666666666666667</c:v>
                </c:pt>
                <c:pt idx="5">
                  <c:v>130.0</c:v>
                </c:pt>
                <c:pt idx="6">
                  <c:v>152.0</c:v>
                </c:pt>
                <c:pt idx="7">
                  <c:v>63.66666666666666</c:v>
                </c:pt>
                <c:pt idx="8">
                  <c:v>123.0</c:v>
                </c:pt>
                <c:pt idx="9">
                  <c:v>4.666666666666667</c:v>
                </c:pt>
                <c:pt idx="10">
                  <c:v>9.666666666666665</c:v>
                </c:pt>
                <c:pt idx="11">
                  <c:v>174.0</c:v>
                </c:pt>
                <c:pt idx="12">
                  <c:v>176.0</c:v>
                </c:pt>
                <c:pt idx="13">
                  <c:v>89.66666666666667</c:v>
                </c:pt>
                <c:pt idx="14">
                  <c:v>109.6666666666667</c:v>
                </c:pt>
                <c:pt idx="15">
                  <c:v>129.3333333333333</c:v>
                </c:pt>
                <c:pt idx="16">
                  <c:v>147.0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com!$AD$1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cat>
            <c:numRef>
              <c:f>com!$Z$2:$Z$18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com!$AD$2:$AD$18</c:f>
              <c:numCache>
                <c:formatCode>0.00</c:formatCode>
                <c:ptCount val="17"/>
                <c:pt idx="0">
                  <c:v>2.020833333333333</c:v>
                </c:pt>
                <c:pt idx="1">
                  <c:v>11.56944444444444</c:v>
                </c:pt>
                <c:pt idx="2">
                  <c:v>16.14583333333334</c:v>
                </c:pt>
                <c:pt idx="3">
                  <c:v>29.49305555555555</c:v>
                </c:pt>
                <c:pt idx="4">
                  <c:v>1.384057971014493</c:v>
                </c:pt>
                <c:pt idx="5">
                  <c:v>28.8888888888889</c:v>
                </c:pt>
                <c:pt idx="6">
                  <c:v>18.72916666666667</c:v>
                </c:pt>
                <c:pt idx="7">
                  <c:v>15.70138888888889</c:v>
                </c:pt>
                <c:pt idx="8">
                  <c:v>25.28260869565218</c:v>
                </c:pt>
                <c:pt idx="9">
                  <c:v>2.534722222222223</c:v>
                </c:pt>
                <c:pt idx="10">
                  <c:v>4.04861111111111</c:v>
                </c:pt>
                <c:pt idx="11">
                  <c:v>35.15972222222222</c:v>
                </c:pt>
                <c:pt idx="12">
                  <c:v>28.18750000000001</c:v>
                </c:pt>
                <c:pt idx="13">
                  <c:v>16.36805555555556</c:v>
                </c:pt>
                <c:pt idx="14">
                  <c:v>15.40972222222222</c:v>
                </c:pt>
                <c:pt idx="15">
                  <c:v>25.61111111111111</c:v>
                </c:pt>
                <c:pt idx="16">
                  <c:v>32.60416666666668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26872"/>
        <c:axId val="2095123768"/>
      </c:lineChart>
      <c:dateAx>
        <c:axId val="2095126872"/>
        <c:scaling>
          <c:orientation val="minMax"/>
        </c:scaling>
        <c:delete val="0"/>
        <c:axPos val="b"/>
        <c:minorGridlines/>
        <c:numFmt formatCode="d\-mmm" sourceLinked="1"/>
        <c:majorTickMark val="out"/>
        <c:minorTickMark val="none"/>
        <c:tickLblPos val="nextTo"/>
        <c:crossAx val="2095123768"/>
        <c:crosses val="autoZero"/>
        <c:auto val="1"/>
        <c:lblOffset val="100"/>
        <c:baseTimeUnit val="days"/>
      </c:dateAx>
      <c:valAx>
        <c:axId val="2095123768"/>
        <c:scaling>
          <c:orientation val="minMax"/>
          <c:max val="25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512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com!$AA$23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cat>
            <c:numRef>
              <c:f>com!$Z$24:$Z$47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com!$AA$24:$AA$47</c:f>
              <c:numCache>
                <c:formatCode>0.00</c:formatCode>
                <c:ptCount val="24"/>
                <c:pt idx="0">
                  <c:v>182.0</c:v>
                </c:pt>
                <c:pt idx="1">
                  <c:v>82.66666666666667</c:v>
                </c:pt>
                <c:pt idx="2">
                  <c:v>47.33333333333334</c:v>
                </c:pt>
                <c:pt idx="3">
                  <c:v>120.6666666666667</c:v>
                </c:pt>
                <c:pt idx="4">
                  <c:v>38.33333333333334</c:v>
                </c:pt>
                <c:pt idx="5">
                  <c:v>206.0</c:v>
                </c:pt>
                <c:pt idx="6">
                  <c:v>38.0</c:v>
                </c:pt>
                <c:pt idx="7">
                  <c:v>24.0</c:v>
                </c:pt>
                <c:pt idx="8">
                  <c:v>25.33333333333333</c:v>
                </c:pt>
                <c:pt idx="9">
                  <c:v>79.33333333333333</c:v>
                </c:pt>
                <c:pt idx="10">
                  <c:v>139.6666666666667</c:v>
                </c:pt>
                <c:pt idx="11">
                  <c:v>72.66666666666667</c:v>
                </c:pt>
                <c:pt idx="12">
                  <c:v>210.0</c:v>
                </c:pt>
                <c:pt idx="13">
                  <c:v>505.3333333333333</c:v>
                </c:pt>
                <c:pt idx="14">
                  <c:v>9.333333333333333</c:v>
                </c:pt>
                <c:pt idx="15">
                  <c:v>240.3333333333333</c:v>
                </c:pt>
                <c:pt idx="16">
                  <c:v>191.3333333333333</c:v>
                </c:pt>
                <c:pt idx="17">
                  <c:v>226.6666666666667</c:v>
                </c:pt>
                <c:pt idx="18">
                  <c:v>24.33333333333333</c:v>
                </c:pt>
                <c:pt idx="19">
                  <c:v>22.66666666666667</c:v>
                </c:pt>
                <c:pt idx="20">
                  <c:v>74.33333333333333</c:v>
                </c:pt>
                <c:pt idx="21">
                  <c:v>106.6666666666667</c:v>
                </c:pt>
                <c:pt idx="22">
                  <c:v>3.666666666666666</c:v>
                </c:pt>
                <c:pt idx="23">
                  <c:v>4.666666666666667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com!$AD$23</c:f>
              <c:strCache>
                <c:ptCount val="1"/>
                <c:pt idx="0">
                  <c:v>In Up</c:v>
                </c:pt>
              </c:strCache>
            </c:strRef>
          </c:tx>
          <c:marker>
            <c:symbol val="none"/>
          </c:marker>
          <c:cat>
            <c:numRef>
              <c:f>com!$Z$24:$Z$47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com!$AD$24:$AD$47</c:f>
              <c:numCache>
                <c:formatCode>0.00</c:formatCode>
                <c:ptCount val="24"/>
                <c:pt idx="0">
                  <c:v>3.313725490196079</c:v>
                </c:pt>
                <c:pt idx="1">
                  <c:v>2.313725490196079</c:v>
                </c:pt>
                <c:pt idx="2">
                  <c:v>1.666666666666667</c:v>
                </c:pt>
                <c:pt idx="3">
                  <c:v>1.686274509803921</c:v>
                </c:pt>
                <c:pt idx="4">
                  <c:v>2.862745098039216</c:v>
                </c:pt>
                <c:pt idx="5">
                  <c:v>9.156862745098038</c:v>
                </c:pt>
                <c:pt idx="6">
                  <c:v>4.176470588235294</c:v>
                </c:pt>
                <c:pt idx="7">
                  <c:v>3.196078431372549</c:v>
                </c:pt>
                <c:pt idx="8">
                  <c:v>2.725490196078431</c:v>
                </c:pt>
                <c:pt idx="9">
                  <c:v>3.627450980392157</c:v>
                </c:pt>
                <c:pt idx="10">
                  <c:v>4.411764705882353</c:v>
                </c:pt>
                <c:pt idx="11">
                  <c:v>4.078431372549019</c:v>
                </c:pt>
                <c:pt idx="12">
                  <c:v>4.274509803921567</c:v>
                </c:pt>
                <c:pt idx="13">
                  <c:v>4.0</c:v>
                </c:pt>
                <c:pt idx="14">
                  <c:v>1.392156862745098</c:v>
                </c:pt>
                <c:pt idx="15">
                  <c:v>4.23529411764706</c:v>
                </c:pt>
                <c:pt idx="16">
                  <c:v>4.745098039215684</c:v>
                </c:pt>
                <c:pt idx="17">
                  <c:v>8.875</c:v>
                </c:pt>
                <c:pt idx="18">
                  <c:v>2.294117647058823</c:v>
                </c:pt>
                <c:pt idx="19">
                  <c:v>2.686274509803921</c:v>
                </c:pt>
                <c:pt idx="20">
                  <c:v>2.960784313725491</c:v>
                </c:pt>
                <c:pt idx="21">
                  <c:v>3.313725490196079</c:v>
                </c:pt>
                <c:pt idx="22">
                  <c:v>1.117647058823529</c:v>
                </c:pt>
                <c:pt idx="23">
                  <c:v>1.901960784313726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86072"/>
        <c:axId val="2095082968"/>
      </c:lineChart>
      <c:dateAx>
        <c:axId val="2095086072"/>
        <c:scaling>
          <c:orientation val="minMax"/>
        </c:scaling>
        <c:delete val="0"/>
        <c:axPos val="b"/>
        <c:minorGridlines/>
        <c:numFmt formatCode="d\-mmm" sourceLinked="1"/>
        <c:majorTickMark val="out"/>
        <c:minorTickMark val="none"/>
        <c:tickLblPos val="nextTo"/>
        <c:crossAx val="2095082968"/>
        <c:crosses val="autoZero"/>
        <c:auto val="1"/>
        <c:lblOffset val="100"/>
        <c:baseTimeUnit val="days"/>
      </c:dateAx>
      <c:valAx>
        <c:axId val="2095082968"/>
        <c:scaling>
          <c:orientation val="minMax"/>
          <c:max val="25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508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Quality</a:t>
            </a:r>
            <a:r>
              <a:rPr lang="en-US" baseline="0"/>
              <a:t> Data (BEFORE)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com!$B$1</c:f>
              <c:strCache>
                <c:ptCount val="1"/>
                <c:pt idx="0">
                  <c:v>1138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com!$B$2:$B$18</c:f>
              <c:numCache>
                <c:formatCode>0.00</c:formatCode>
                <c:ptCount val="17"/>
                <c:pt idx="0">
                  <c:v>3.333333333333333</c:v>
                </c:pt>
                <c:pt idx="1">
                  <c:v>11.66666666666667</c:v>
                </c:pt>
                <c:pt idx="2">
                  <c:v>26.0</c:v>
                </c:pt>
                <c:pt idx="3">
                  <c:v>44.0</c:v>
                </c:pt>
                <c:pt idx="4">
                  <c:v>1.666666666666667</c:v>
                </c:pt>
                <c:pt idx="5">
                  <c:v>47.0</c:v>
                </c:pt>
                <c:pt idx="6">
                  <c:v>23.66666666666667</c:v>
                </c:pt>
                <c:pt idx="7">
                  <c:v>19.33333333333333</c:v>
                </c:pt>
                <c:pt idx="8">
                  <c:v>37.0</c:v>
                </c:pt>
                <c:pt idx="9">
                  <c:v>4.0</c:v>
                </c:pt>
                <c:pt idx="10">
                  <c:v>4.0</c:v>
                </c:pt>
                <c:pt idx="11">
                  <c:v>33.33333333333334</c:v>
                </c:pt>
                <c:pt idx="12">
                  <c:v>22.66666666666667</c:v>
                </c:pt>
                <c:pt idx="13">
                  <c:v>23.0</c:v>
                </c:pt>
                <c:pt idx="14">
                  <c:v>13.0</c:v>
                </c:pt>
                <c:pt idx="15">
                  <c:v>26.33333333333333</c:v>
                </c:pt>
                <c:pt idx="16">
                  <c:v>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com!$C$1</c:f>
              <c:strCache>
                <c:ptCount val="1"/>
                <c:pt idx="0">
                  <c:v>1135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com!$C$2:$C$18</c:f>
              <c:numCache>
                <c:formatCode>0.00</c:formatCode>
                <c:ptCount val="17"/>
                <c:pt idx="0">
                  <c:v>3.666666666666666</c:v>
                </c:pt>
                <c:pt idx="1">
                  <c:v>13.66666666666667</c:v>
                </c:pt>
                <c:pt idx="2">
                  <c:v>17.33333333333333</c:v>
                </c:pt>
                <c:pt idx="3">
                  <c:v>29.33333333333333</c:v>
                </c:pt>
                <c:pt idx="4">
                  <c:v>0.333333333333333</c:v>
                </c:pt>
                <c:pt idx="5">
                  <c:v>26.0</c:v>
                </c:pt>
                <c:pt idx="6">
                  <c:v>22.66666666666667</c:v>
                </c:pt>
                <c:pt idx="7">
                  <c:v>17.66666666666667</c:v>
                </c:pt>
                <c:pt idx="8">
                  <c:v>37.66666666666666</c:v>
                </c:pt>
                <c:pt idx="9">
                  <c:v>4.0</c:v>
                </c:pt>
                <c:pt idx="10">
                  <c:v>4.0</c:v>
                </c:pt>
                <c:pt idx="11">
                  <c:v>25.0</c:v>
                </c:pt>
                <c:pt idx="12">
                  <c:v>15.66666666666667</c:v>
                </c:pt>
                <c:pt idx="13">
                  <c:v>13.33333333333333</c:v>
                </c:pt>
                <c:pt idx="14">
                  <c:v>9.333333333333333</c:v>
                </c:pt>
                <c:pt idx="15">
                  <c:v>18.33333333333333</c:v>
                </c:pt>
                <c:pt idx="16">
                  <c:v>32.66666666666666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com!$D$1</c:f>
              <c:strCache>
                <c:ptCount val="1"/>
                <c:pt idx="0">
                  <c:v>1127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com!$D$2:$D$18</c:f>
              <c:numCache>
                <c:formatCode>0.00</c:formatCode>
                <c:ptCount val="17"/>
                <c:pt idx="0">
                  <c:v>5.0</c:v>
                </c:pt>
                <c:pt idx="1">
                  <c:v>12.33333333333333</c:v>
                </c:pt>
                <c:pt idx="2">
                  <c:v>18.66666666666667</c:v>
                </c:pt>
                <c:pt idx="3">
                  <c:v>93.0</c:v>
                </c:pt>
                <c:pt idx="4">
                  <c:v>0.0</c:v>
                </c:pt>
                <c:pt idx="5">
                  <c:v>42.0</c:v>
                </c:pt>
                <c:pt idx="6">
                  <c:v>30.66666666666667</c:v>
                </c:pt>
                <c:pt idx="7">
                  <c:v>30.33333333333333</c:v>
                </c:pt>
                <c:pt idx="8">
                  <c:v>53.33333333333334</c:v>
                </c:pt>
                <c:pt idx="9">
                  <c:v>3.0</c:v>
                </c:pt>
                <c:pt idx="10">
                  <c:v>13.0</c:v>
                </c:pt>
                <c:pt idx="11">
                  <c:v>33.33333333333334</c:v>
                </c:pt>
                <c:pt idx="12">
                  <c:v>24.33333333333333</c:v>
                </c:pt>
                <c:pt idx="13">
                  <c:v>11.66666666666667</c:v>
                </c:pt>
                <c:pt idx="14">
                  <c:v>11.33333333333333</c:v>
                </c:pt>
                <c:pt idx="15">
                  <c:v>20.33333333333333</c:v>
                </c:pt>
                <c:pt idx="16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com!$E$1</c:f>
              <c:strCache>
                <c:ptCount val="1"/>
                <c:pt idx="0">
                  <c:v>1118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com!$E$2:$E$18</c:f>
              <c:numCache>
                <c:formatCode>0.00</c:formatCode>
                <c:ptCount val="17"/>
                <c:pt idx="0">
                  <c:v>1.5</c:v>
                </c:pt>
                <c:pt idx="1">
                  <c:v>11.0</c:v>
                </c:pt>
                <c:pt idx="2">
                  <c:v>12.33333333333333</c:v>
                </c:pt>
                <c:pt idx="3">
                  <c:v>19.0</c:v>
                </c:pt>
                <c:pt idx="4">
                  <c:v>0.0</c:v>
                </c:pt>
                <c:pt idx="5">
                  <c:v>24.5</c:v>
                </c:pt>
                <c:pt idx="6">
                  <c:v>11.0</c:v>
                </c:pt>
                <c:pt idx="7">
                  <c:v>23.66666666666667</c:v>
                </c:pt>
                <c:pt idx="8">
                  <c:v>2.5</c:v>
                </c:pt>
                <c:pt idx="9">
                  <c:v>2.0</c:v>
                </c:pt>
                <c:pt idx="10">
                  <c:v>3.5</c:v>
                </c:pt>
                <c:pt idx="11">
                  <c:v>21.0</c:v>
                </c:pt>
                <c:pt idx="12">
                  <c:v>12.5</c:v>
                </c:pt>
                <c:pt idx="13">
                  <c:v>8.333333333333333</c:v>
                </c:pt>
                <c:pt idx="14">
                  <c:v>5.5</c:v>
                </c:pt>
                <c:pt idx="15">
                  <c:v>8.0</c:v>
                </c:pt>
                <c:pt idx="16">
                  <c:v>23.0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com!$F$1</c:f>
              <c:strCache>
                <c:ptCount val="1"/>
                <c:pt idx="0">
                  <c:v>1114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com!$F$2:$F$18</c:f>
              <c:numCache>
                <c:formatCode>0.00</c:formatCode>
                <c:ptCount val="17"/>
                <c:pt idx="0">
                  <c:v>3.0</c:v>
                </c:pt>
                <c:pt idx="1">
                  <c:v>12.66666666666667</c:v>
                </c:pt>
                <c:pt idx="2">
                  <c:v>20.0</c:v>
                </c:pt>
                <c:pt idx="3">
                  <c:v>35.66666666666666</c:v>
                </c:pt>
                <c:pt idx="4">
                  <c:v>3.666666666666666</c:v>
                </c:pt>
                <c:pt idx="5">
                  <c:v>46.0</c:v>
                </c:pt>
                <c:pt idx="6">
                  <c:v>27.0</c:v>
                </c:pt>
                <c:pt idx="7">
                  <c:v>31.66666666666667</c:v>
                </c:pt>
                <c:pt idx="8">
                  <c:v>38.33333333333334</c:v>
                </c:pt>
                <c:pt idx="9">
                  <c:v>2.5</c:v>
                </c:pt>
                <c:pt idx="10">
                  <c:v>3.333333333333333</c:v>
                </c:pt>
                <c:pt idx="11">
                  <c:v>34.33333333333334</c:v>
                </c:pt>
                <c:pt idx="12">
                  <c:v>19.33333333333333</c:v>
                </c:pt>
                <c:pt idx="13">
                  <c:v>12.0</c:v>
                </c:pt>
                <c:pt idx="14">
                  <c:v>10.66666666666667</c:v>
                </c:pt>
                <c:pt idx="15">
                  <c:v>16.0</c:v>
                </c:pt>
                <c:pt idx="16">
                  <c:v>26.33333333333333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com!$G$1</c:f>
              <c:strCache>
                <c:ptCount val="1"/>
                <c:pt idx="0">
                  <c:v>1109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com!$G$2:$G$18</c:f>
              <c:numCache>
                <c:formatCode>0.00</c:formatCode>
                <c:ptCount val="17"/>
                <c:pt idx="0">
                  <c:v>2.333333333333333</c:v>
                </c:pt>
                <c:pt idx="1">
                  <c:v>15.0</c:v>
                </c:pt>
                <c:pt idx="2">
                  <c:v>18.66666666666667</c:v>
                </c:pt>
                <c:pt idx="3">
                  <c:v>38.0</c:v>
                </c:pt>
                <c:pt idx="4">
                  <c:v>0.0</c:v>
                </c:pt>
                <c:pt idx="5">
                  <c:v>24.66666666666667</c:v>
                </c:pt>
                <c:pt idx="6">
                  <c:v>26.33333333333333</c:v>
                </c:pt>
                <c:pt idx="7">
                  <c:v>18.33333333333333</c:v>
                </c:pt>
                <c:pt idx="8">
                  <c:v>27.0</c:v>
                </c:pt>
                <c:pt idx="9">
                  <c:v>2.0</c:v>
                </c:pt>
                <c:pt idx="10">
                  <c:v>3.0</c:v>
                </c:pt>
                <c:pt idx="11">
                  <c:v>36.66666666666666</c:v>
                </c:pt>
                <c:pt idx="12">
                  <c:v>23.33333333333333</c:v>
                </c:pt>
                <c:pt idx="13">
                  <c:v>15.0</c:v>
                </c:pt>
                <c:pt idx="14">
                  <c:v>16.33333333333333</c:v>
                </c:pt>
                <c:pt idx="15">
                  <c:v>22.66666666666667</c:v>
                </c:pt>
                <c:pt idx="16">
                  <c:v>40.33333333333334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com!$H$1</c:f>
              <c:strCache>
                <c:ptCount val="1"/>
                <c:pt idx="0">
                  <c:v>1200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com!$H$2:$H$18</c:f>
              <c:numCache>
                <c:formatCode>0.00</c:formatCode>
                <c:ptCount val="17"/>
                <c:pt idx="0">
                  <c:v>2.666666666666666</c:v>
                </c:pt>
                <c:pt idx="1">
                  <c:v>13.0</c:v>
                </c:pt>
                <c:pt idx="2">
                  <c:v>17.33333333333333</c:v>
                </c:pt>
                <c:pt idx="3">
                  <c:v>18.33333333333333</c:v>
                </c:pt>
                <c:pt idx="4">
                  <c:v>1.0</c:v>
                </c:pt>
                <c:pt idx="5">
                  <c:v>29.66666666666667</c:v>
                </c:pt>
                <c:pt idx="6">
                  <c:v>17.0</c:v>
                </c:pt>
                <c:pt idx="7">
                  <c:v>29.33333333333333</c:v>
                </c:pt>
                <c:pt idx="8">
                  <c:v>34.33333333333334</c:v>
                </c:pt>
                <c:pt idx="9">
                  <c:v>2.666666666666666</c:v>
                </c:pt>
                <c:pt idx="10">
                  <c:v>5.0</c:v>
                </c:pt>
                <c:pt idx="11">
                  <c:v>42.66666666666666</c:v>
                </c:pt>
                <c:pt idx="12">
                  <c:v>31.0</c:v>
                </c:pt>
                <c:pt idx="13">
                  <c:v>15.0</c:v>
                </c:pt>
                <c:pt idx="14">
                  <c:v>15.66666666666667</c:v>
                </c:pt>
                <c:pt idx="15">
                  <c:v>26.33333333333333</c:v>
                </c:pt>
                <c:pt idx="16">
                  <c:v>33.66666666666666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com!$I$1</c:f>
              <c:strCache>
                <c:ptCount val="1"/>
                <c:pt idx="0">
                  <c:v>1300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com!$I$2:$I$18</c:f>
              <c:numCache>
                <c:formatCode>0.00</c:formatCode>
                <c:ptCount val="17"/>
                <c:pt idx="0">
                  <c:v>2.333333333333333</c:v>
                </c:pt>
                <c:pt idx="1">
                  <c:v>12.66666666666667</c:v>
                </c:pt>
                <c:pt idx="2">
                  <c:v>19.0</c:v>
                </c:pt>
                <c:pt idx="3">
                  <c:v>30.33333333333333</c:v>
                </c:pt>
                <c:pt idx="4">
                  <c:v>2.333333333333333</c:v>
                </c:pt>
                <c:pt idx="5">
                  <c:v>42.0</c:v>
                </c:pt>
                <c:pt idx="6">
                  <c:v>17.66666666666667</c:v>
                </c:pt>
                <c:pt idx="7">
                  <c:v>23.0</c:v>
                </c:pt>
                <c:pt idx="8">
                  <c:v>37.0</c:v>
                </c:pt>
                <c:pt idx="9">
                  <c:v>4.666666666666667</c:v>
                </c:pt>
                <c:pt idx="10">
                  <c:v>4.0</c:v>
                </c:pt>
                <c:pt idx="11">
                  <c:v>40.66666666666666</c:v>
                </c:pt>
                <c:pt idx="12">
                  <c:v>30.33333333333333</c:v>
                </c:pt>
                <c:pt idx="13">
                  <c:v>23.0</c:v>
                </c:pt>
                <c:pt idx="14">
                  <c:v>16.33333333333333</c:v>
                </c:pt>
                <c:pt idx="15">
                  <c:v>29.33333333333333</c:v>
                </c:pt>
                <c:pt idx="16">
                  <c:v>34.33333333333334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com!$J$1</c:f>
              <c:strCache>
                <c:ptCount val="1"/>
                <c:pt idx="0">
                  <c:v>1501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com!$J$2:$J$18</c:f>
              <c:numCache>
                <c:formatCode>0.00</c:formatCode>
                <c:ptCount val="17"/>
                <c:pt idx="0">
                  <c:v>3.333333333333333</c:v>
                </c:pt>
                <c:pt idx="1">
                  <c:v>12.66666666666667</c:v>
                </c:pt>
                <c:pt idx="2">
                  <c:v>27.0</c:v>
                </c:pt>
                <c:pt idx="3">
                  <c:v>41.66666666666666</c:v>
                </c:pt>
                <c:pt idx="4">
                  <c:v>6.666666666666667</c:v>
                </c:pt>
                <c:pt idx="5">
                  <c:v>49.66666666666666</c:v>
                </c:pt>
                <c:pt idx="6">
                  <c:v>24.0</c:v>
                </c:pt>
                <c:pt idx="7">
                  <c:v>23.0</c:v>
                </c:pt>
                <c:pt idx="8">
                  <c:v>50.66666666666666</c:v>
                </c:pt>
                <c:pt idx="9">
                  <c:v>2.666666666666666</c:v>
                </c:pt>
                <c:pt idx="10">
                  <c:v>4.333333333333332</c:v>
                </c:pt>
                <c:pt idx="11">
                  <c:v>66.66666666666667</c:v>
                </c:pt>
                <c:pt idx="12">
                  <c:v>70.0</c:v>
                </c:pt>
                <c:pt idx="13">
                  <c:v>35.33333333333334</c:v>
                </c:pt>
                <c:pt idx="14">
                  <c:v>45.33333333333334</c:v>
                </c:pt>
                <c:pt idx="15">
                  <c:v>58.33333333333334</c:v>
                </c:pt>
                <c:pt idx="16">
                  <c:v>58.66666666666666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com!$K$1</c:f>
              <c:strCache>
                <c:ptCount val="1"/>
                <c:pt idx="0">
                  <c:v>1505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com!$K$2:$K$18</c:f>
              <c:numCache>
                <c:formatCode>0.00</c:formatCode>
                <c:ptCount val="17"/>
                <c:pt idx="0">
                  <c:v>2.333333333333333</c:v>
                </c:pt>
                <c:pt idx="1">
                  <c:v>11.0</c:v>
                </c:pt>
                <c:pt idx="2">
                  <c:v>16.66666666666667</c:v>
                </c:pt>
                <c:pt idx="3">
                  <c:v>39.33333333333334</c:v>
                </c:pt>
                <c:pt idx="4">
                  <c:v>0.0</c:v>
                </c:pt>
                <c:pt idx="5">
                  <c:v>36.66666666666666</c:v>
                </c:pt>
                <c:pt idx="6">
                  <c:v>15.66666666666667</c:v>
                </c:pt>
                <c:pt idx="7">
                  <c:v>16.66666666666667</c:v>
                </c:pt>
                <c:pt idx="8">
                  <c:v>32.0</c:v>
                </c:pt>
                <c:pt idx="9">
                  <c:v>2.333333333333333</c:v>
                </c:pt>
                <c:pt idx="10">
                  <c:v>3.666666666666666</c:v>
                </c:pt>
                <c:pt idx="11">
                  <c:v>31.66666666666667</c:v>
                </c:pt>
                <c:pt idx="12">
                  <c:v>22.33333333333333</c:v>
                </c:pt>
                <c:pt idx="13">
                  <c:v>16.66666666666667</c:v>
                </c:pt>
                <c:pt idx="14">
                  <c:v>16.66666666666667</c:v>
                </c:pt>
                <c:pt idx="15">
                  <c:v>29.33333333333333</c:v>
                </c:pt>
                <c:pt idx="16">
                  <c:v>38.0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com!$S$1</c:f>
              <c:strCache>
                <c:ptCount val="1"/>
                <c:pt idx="0">
                  <c:v>1600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com!$S$2:$S$18</c:f>
              <c:numCache>
                <c:formatCode>0.00</c:formatCode>
                <c:ptCount val="17"/>
                <c:pt idx="0">
                  <c:v>1.666666666666667</c:v>
                </c:pt>
                <c:pt idx="1">
                  <c:v>13.33333333333333</c:v>
                </c:pt>
                <c:pt idx="2">
                  <c:v>17.0</c:v>
                </c:pt>
                <c:pt idx="3">
                  <c:v>28.0</c:v>
                </c:pt>
                <c:pt idx="4">
                  <c:v>2.0</c:v>
                </c:pt>
                <c:pt idx="5">
                  <c:v>18.33333333333333</c:v>
                </c:pt>
                <c:pt idx="6">
                  <c:v>24.66666666666667</c:v>
                </c:pt>
                <c:pt idx="7">
                  <c:v>14.0</c:v>
                </c:pt>
                <c:pt idx="8">
                  <c:v>17.33333333333333</c:v>
                </c:pt>
                <c:pt idx="9">
                  <c:v>2.333333333333333</c:v>
                </c:pt>
                <c:pt idx="10">
                  <c:v>1.666666666666667</c:v>
                </c:pt>
                <c:pt idx="11">
                  <c:v>30.0</c:v>
                </c:pt>
                <c:pt idx="12">
                  <c:v>22.66666666666667</c:v>
                </c:pt>
                <c:pt idx="13">
                  <c:v>16.33333333333333</c:v>
                </c:pt>
                <c:pt idx="14">
                  <c:v>11.33333333333333</c:v>
                </c:pt>
                <c:pt idx="15">
                  <c:v>35.66666666666666</c:v>
                </c:pt>
                <c:pt idx="16">
                  <c:v>33.66666666666666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com!$T$1</c:f>
              <c:strCache>
                <c:ptCount val="1"/>
                <c:pt idx="0">
                  <c:v>1611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com!$T$2:$T$18</c:f>
              <c:numCache>
                <c:formatCode>0.00</c:formatCode>
                <c:ptCount val="17"/>
                <c:pt idx="0">
                  <c:v>1.0</c:v>
                </c:pt>
                <c:pt idx="1">
                  <c:v>6.0</c:v>
                </c:pt>
                <c:pt idx="2">
                  <c:v>15.0</c:v>
                </c:pt>
                <c:pt idx="3">
                  <c:v>17.66666666666667</c:v>
                </c:pt>
                <c:pt idx="4">
                  <c:v>2.666666666666666</c:v>
                </c:pt>
                <c:pt idx="5">
                  <c:v>11.33333333333333</c:v>
                </c:pt>
                <c:pt idx="6">
                  <c:v>12.33333333333333</c:v>
                </c:pt>
                <c:pt idx="7">
                  <c:v>4.0</c:v>
                </c:pt>
                <c:pt idx="8">
                  <c:v>15.33333333333333</c:v>
                </c:pt>
                <c:pt idx="9">
                  <c:v>1.0</c:v>
                </c:pt>
                <c:pt idx="10">
                  <c:v>1.333333333333333</c:v>
                </c:pt>
                <c:pt idx="11">
                  <c:v>14.33333333333333</c:v>
                </c:pt>
                <c:pt idx="12">
                  <c:v>17.0</c:v>
                </c:pt>
                <c:pt idx="13">
                  <c:v>7.666666666666667</c:v>
                </c:pt>
                <c:pt idx="14">
                  <c:v>10.66666666666667</c:v>
                </c:pt>
                <c:pt idx="15">
                  <c:v>23.66666666666667</c:v>
                </c:pt>
                <c:pt idx="16">
                  <c:v>25.33333333333333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com!$L$1</c:f>
              <c:strCache>
                <c:ptCount val="1"/>
                <c:pt idx="0">
                  <c:v>1632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com!$L$2:$L$18</c:f>
              <c:numCache>
                <c:formatCode>0.00</c:formatCode>
                <c:ptCount val="17"/>
                <c:pt idx="0">
                  <c:v>3.0</c:v>
                </c:pt>
                <c:pt idx="1">
                  <c:v>6.0</c:v>
                </c:pt>
                <c:pt idx="2">
                  <c:v>21.33333333333333</c:v>
                </c:pt>
                <c:pt idx="3">
                  <c:v>29.0</c:v>
                </c:pt>
                <c:pt idx="4">
                  <c:v>2.666666666666666</c:v>
                </c:pt>
                <c:pt idx="5">
                  <c:v>51.0</c:v>
                </c:pt>
                <c:pt idx="6">
                  <c:v>20.33333333333333</c:v>
                </c:pt>
                <c:pt idx="7">
                  <c:v>31.66666666666667</c:v>
                </c:pt>
                <c:pt idx="8">
                  <c:v>54.66666666666666</c:v>
                </c:pt>
                <c:pt idx="9">
                  <c:v>6.0</c:v>
                </c:pt>
                <c:pt idx="10">
                  <c:v>5.5</c:v>
                </c:pt>
                <c:pt idx="11">
                  <c:v>55.0</c:v>
                </c:pt>
                <c:pt idx="12">
                  <c:v>51.0</c:v>
                </c:pt>
                <c:pt idx="13">
                  <c:v>40.0</c:v>
                </c:pt>
                <c:pt idx="14">
                  <c:v>30.0</c:v>
                </c:pt>
                <c:pt idx="15">
                  <c:v>59.33333333333334</c:v>
                </c:pt>
                <c:pt idx="16">
                  <c:v>68.5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com!$U$1</c:f>
              <c:strCache>
                <c:ptCount val="1"/>
                <c:pt idx="0">
                  <c:v>1680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com!$U$2:$U$18</c:f>
              <c:numCache>
                <c:formatCode>0.00</c:formatCode>
                <c:ptCount val="17"/>
                <c:pt idx="0">
                  <c:v>1.666666666666667</c:v>
                </c:pt>
                <c:pt idx="1">
                  <c:v>11.33333333333333</c:v>
                </c:pt>
                <c:pt idx="2">
                  <c:v>24.66666666666667</c:v>
                </c:pt>
                <c:pt idx="3">
                  <c:v>28.66666666666667</c:v>
                </c:pt>
                <c:pt idx="4">
                  <c:v>1.0</c:v>
                </c:pt>
                <c:pt idx="5">
                  <c:v>31.33333333333333</c:v>
                </c:pt>
                <c:pt idx="6">
                  <c:v>21.33333333333333</c:v>
                </c:pt>
                <c:pt idx="7">
                  <c:v>10.66666666666667</c:v>
                </c:pt>
                <c:pt idx="8">
                  <c:v>24.66666666666667</c:v>
                </c:pt>
                <c:pt idx="9">
                  <c:v>4.333333333333332</c:v>
                </c:pt>
                <c:pt idx="10">
                  <c:v>2.666666666666666</c:v>
                </c:pt>
                <c:pt idx="11">
                  <c:v>51.0</c:v>
                </c:pt>
                <c:pt idx="12">
                  <c:v>29.33333333333333</c:v>
                </c:pt>
                <c:pt idx="13">
                  <c:v>15.66666666666667</c:v>
                </c:pt>
                <c:pt idx="14">
                  <c:v>16.0</c:v>
                </c:pt>
                <c:pt idx="15">
                  <c:v>35.66666666666666</c:v>
                </c:pt>
                <c:pt idx="16">
                  <c:v>35.33333333333334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com!$M$1</c:f>
              <c:strCache>
                <c:ptCount val="1"/>
                <c:pt idx="0">
                  <c:v>1768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com!$M$2:$M$18</c:f>
              <c:numCache>
                <c:formatCode>0.00</c:formatCode>
                <c:ptCount val="17"/>
                <c:pt idx="0">
                  <c:v>1.333333333333333</c:v>
                </c:pt>
                <c:pt idx="1">
                  <c:v>27.0</c:v>
                </c:pt>
                <c:pt idx="2">
                  <c:v>16.5</c:v>
                </c:pt>
                <c:pt idx="3">
                  <c:v>16.5</c:v>
                </c:pt>
                <c:pt idx="4">
                  <c:v>0.0</c:v>
                </c:pt>
                <c:pt idx="5">
                  <c:v>33.0</c:v>
                </c:pt>
                <c:pt idx="6">
                  <c:v>16.0</c:v>
                </c:pt>
                <c:pt idx="7">
                  <c:v>15.0</c:v>
                </c:pt>
                <c:pt idx="8">
                  <c:v>23.0</c:v>
                </c:pt>
                <c:pt idx="9">
                  <c:v>2.0</c:v>
                </c:pt>
                <c:pt idx="10">
                  <c:v>3.0</c:v>
                </c:pt>
                <c:pt idx="11">
                  <c:v>27.5</c:v>
                </c:pt>
                <c:pt idx="12">
                  <c:v>12.0</c:v>
                </c:pt>
                <c:pt idx="13">
                  <c:v>13.5</c:v>
                </c:pt>
                <c:pt idx="14">
                  <c:v>8.0</c:v>
                </c:pt>
                <c:pt idx="15">
                  <c:v>12.33333333333333</c:v>
                </c:pt>
                <c:pt idx="16">
                  <c:v>13.66666666666667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com!$N$1</c:f>
              <c:strCache>
                <c:ptCount val="1"/>
                <c:pt idx="0">
                  <c:v>1717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com!$N$2:$N$18</c:f>
              <c:numCache>
                <c:formatCode>0.00</c:formatCode>
                <c:ptCount val="17"/>
                <c:pt idx="0">
                  <c:v>4.333333333333332</c:v>
                </c:pt>
                <c:pt idx="1">
                  <c:v>28.66666666666667</c:v>
                </c:pt>
                <c:pt idx="2">
                  <c:v>38.5</c:v>
                </c:pt>
                <c:pt idx="3">
                  <c:v>77.0</c:v>
                </c:pt>
                <c:pt idx="4">
                  <c:v>7.5</c:v>
                </c:pt>
                <c:pt idx="5">
                  <c:v>78.5</c:v>
                </c:pt>
                <c:pt idx="6">
                  <c:v>64.0</c:v>
                </c:pt>
                <c:pt idx="7">
                  <c:v>3.0</c:v>
                </c:pt>
                <c:pt idx="8">
                  <c:v>0.0</c:v>
                </c:pt>
                <c:pt idx="9">
                  <c:v>2.333333333333333</c:v>
                </c:pt>
                <c:pt idx="10">
                  <c:v>6.0</c:v>
                </c:pt>
                <c:pt idx="11">
                  <c:v>103.6666666666667</c:v>
                </c:pt>
                <c:pt idx="12">
                  <c:v>104.3333333333333</c:v>
                </c:pt>
                <c:pt idx="13">
                  <c:v>56.0</c:v>
                </c:pt>
                <c:pt idx="14">
                  <c:v>61.33333333333334</c:v>
                </c:pt>
                <c:pt idx="15">
                  <c:v>82.0</c:v>
                </c:pt>
                <c:pt idx="16">
                  <c:v>97.0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com!$V$1</c:f>
              <c:strCache>
                <c:ptCount val="1"/>
                <c:pt idx="0">
                  <c:v>2250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com!$V$2:$V$18</c:f>
              <c:numCache>
                <c:formatCode>0.00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1.333333333333333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5.0</c:v>
                </c:pt>
                <c:pt idx="12">
                  <c:v>3.333333333333333</c:v>
                </c:pt>
                <c:pt idx="13">
                  <c:v>1.333333333333333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com!$W$1</c:f>
              <c:strCache>
                <c:ptCount val="1"/>
                <c:pt idx="0">
                  <c:v>2625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com!$W$2:$W$18</c:f>
              <c:numCache>
                <c:formatCode>0.00</c:formatCode>
                <c:ptCount val="17"/>
                <c:pt idx="0">
                  <c:v>0.0</c:v>
                </c:pt>
                <c:pt idx="1">
                  <c:v>3.333333333333333</c:v>
                </c:pt>
                <c:pt idx="2">
                  <c:v>4.666666666666667</c:v>
                </c:pt>
                <c:pt idx="3">
                  <c:v>10.33333333333333</c:v>
                </c:pt>
                <c:pt idx="4">
                  <c:v>0.0</c:v>
                </c:pt>
                <c:pt idx="5">
                  <c:v>6.666666666666667</c:v>
                </c:pt>
                <c:pt idx="6">
                  <c:v>7.666666666666667</c:v>
                </c:pt>
                <c:pt idx="7">
                  <c:v>3.0</c:v>
                </c:pt>
                <c:pt idx="8">
                  <c:v>6.333333333333332</c:v>
                </c:pt>
                <c:pt idx="9">
                  <c:v>0.666666666666667</c:v>
                </c:pt>
                <c:pt idx="10">
                  <c:v>1.333333333333333</c:v>
                </c:pt>
                <c:pt idx="11">
                  <c:v>29.0</c:v>
                </c:pt>
                <c:pt idx="12">
                  <c:v>29.33333333333333</c:v>
                </c:pt>
                <c:pt idx="13">
                  <c:v>15.0</c:v>
                </c:pt>
                <c:pt idx="14">
                  <c:v>12.66666666666667</c:v>
                </c:pt>
                <c:pt idx="15">
                  <c:v>22.0</c:v>
                </c:pt>
                <c:pt idx="16">
                  <c:v>21.33333333333333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com!$X$1</c:f>
              <c:strCache>
                <c:ptCount val="1"/>
                <c:pt idx="0">
                  <c:v>2635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com!$X$2:$X$18</c:f>
              <c:numCache>
                <c:formatCode>0.00</c:formatCode>
                <c:ptCount val="17"/>
                <c:pt idx="0">
                  <c:v>0.333333333333333</c:v>
                </c:pt>
                <c:pt idx="1">
                  <c:v>4.333333333333332</c:v>
                </c:pt>
                <c:pt idx="2">
                  <c:v>4.0</c:v>
                </c:pt>
                <c:pt idx="3">
                  <c:v>10.0</c:v>
                </c:pt>
                <c:pt idx="4">
                  <c:v>0.0</c:v>
                </c:pt>
                <c:pt idx="5">
                  <c:v>6.666666666666667</c:v>
                </c:pt>
                <c:pt idx="6">
                  <c:v>7.666666666666667</c:v>
                </c:pt>
                <c:pt idx="7">
                  <c:v>3.0</c:v>
                </c:pt>
                <c:pt idx="8">
                  <c:v>5.666666666666667</c:v>
                </c:pt>
                <c:pt idx="9">
                  <c:v>0.666666666666667</c:v>
                </c:pt>
                <c:pt idx="10">
                  <c:v>2.0</c:v>
                </c:pt>
                <c:pt idx="11">
                  <c:v>18.0</c:v>
                </c:pt>
                <c:pt idx="12">
                  <c:v>16.33333333333333</c:v>
                </c:pt>
                <c:pt idx="13">
                  <c:v>11.66666666666667</c:v>
                </c:pt>
                <c:pt idx="14">
                  <c:v>15.33333333333333</c:v>
                </c:pt>
                <c:pt idx="15">
                  <c:v>15.0</c:v>
                </c:pt>
                <c:pt idx="16">
                  <c:v>16.33333333333333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com!$Y$1</c:f>
              <c:strCache>
                <c:ptCount val="1"/>
                <c:pt idx="0">
                  <c:v>2645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com!$Y$2:$Y$18</c:f>
              <c:numCache>
                <c:formatCode>0.00</c:formatCode>
                <c:ptCount val="17"/>
                <c:pt idx="0">
                  <c:v>1.0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1.333333333333333</c:v>
                </c:pt>
                <c:pt idx="8">
                  <c:v>3.0</c:v>
                </c:pt>
                <c:pt idx="9">
                  <c:v>1.0</c:v>
                </c:pt>
                <c:pt idx="10">
                  <c:v>4.0</c:v>
                </c:pt>
                <c:pt idx="11">
                  <c:v>53.66666666666666</c:v>
                </c:pt>
                <c:pt idx="12">
                  <c:v>50.33333333333334</c:v>
                </c:pt>
                <c:pt idx="13">
                  <c:v>3.333333333333333</c:v>
                </c:pt>
                <c:pt idx="14">
                  <c:v>4.666666666666667</c:v>
                </c:pt>
                <c:pt idx="15">
                  <c:v>7.333333333333332</c:v>
                </c:pt>
                <c:pt idx="16">
                  <c:v>7.0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com!$O$1</c:f>
              <c:strCache>
                <c:ptCount val="1"/>
                <c:pt idx="0">
                  <c:v>2120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com!$O$2:$O$18</c:f>
              <c:numCache>
                <c:formatCode>0.00</c:formatCode>
                <c:ptCount val="17"/>
                <c:pt idx="0">
                  <c:v>1.333333333333333</c:v>
                </c:pt>
                <c:pt idx="1">
                  <c:v>12.0</c:v>
                </c:pt>
                <c:pt idx="2">
                  <c:v>9.5</c:v>
                </c:pt>
                <c:pt idx="3">
                  <c:v>18.33333333333333</c:v>
                </c:pt>
                <c:pt idx="4">
                  <c:v>0.0</c:v>
                </c:pt>
                <c:pt idx="5">
                  <c:v>23.33333333333333</c:v>
                </c:pt>
                <c:pt idx="6">
                  <c:v>12.5</c:v>
                </c:pt>
                <c:pt idx="7">
                  <c:v>15.66666666666667</c:v>
                </c:pt>
                <c:pt idx="8">
                  <c:v>27.33333333333333</c:v>
                </c:pt>
                <c:pt idx="9">
                  <c:v>3.666666666666666</c:v>
                </c:pt>
                <c:pt idx="10">
                  <c:v>4.666666666666667</c:v>
                </c:pt>
                <c:pt idx="11">
                  <c:v>24.66666666666667</c:v>
                </c:pt>
                <c:pt idx="12">
                  <c:v>22.5</c:v>
                </c:pt>
                <c:pt idx="13">
                  <c:v>10.66666666666667</c:v>
                </c:pt>
                <c:pt idx="14">
                  <c:v>8.333333333333333</c:v>
                </c:pt>
                <c:pt idx="15">
                  <c:v>15.33333333333333</c:v>
                </c:pt>
                <c:pt idx="16">
                  <c:v>35.0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com!$P$1</c:f>
              <c:strCache>
                <c:ptCount val="1"/>
                <c:pt idx="0">
                  <c:v>2505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com!$P$2:$P$18</c:f>
              <c:numCache>
                <c:formatCode>0.00</c:formatCode>
                <c:ptCount val="17"/>
                <c:pt idx="0">
                  <c:v>1.0</c:v>
                </c:pt>
                <c:pt idx="1">
                  <c:v>11.0</c:v>
                </c:pt>
                <c:pt idx="2">
                  <c:v>12.66666666666667</c:v>
                </c:pt>
                <c:pt idx="3">
                  <c:v>29.33333333333333</c:v>
                </c:pt>
                <c:pt idx="4">
                  <c:v>0.0</c:v>
                </c:pt>
                <c:pt idx="5">
                  <c:v>27.33333333333333</c:v>
                </c:pt>
                <c:pt idx="6">
                  <c:v>17.0</c:v>
                </c:pt>
                <c:pt idx="7">
                  <c:v>18.33333333333333</c:v>
                </c:pt>
                <c:pt idx="8">
                  <c:v>20.33333333333333</c:v>
                </c:pt>
                <c:pt idx="9">
                  <c:v>2.333333333333333</c:v>
                </c:pt>
                <c:pt idx="10">
                  <c:v>11.33333333333333</c:v>
                </c:pt>
                <c:pt idx="11">
                  <c:v>22.0</c:v>
                </c:pt>
                <c:pt idx="12">
                  <c:v>13.66666666666667</c:v>
                </c:pt>
                <c:pt idx="13">
                  <c:v>9.333333333333333</c:v>
                </c:pt>
                <c:pt idx="14">
                  <c:v>8.666666666666665</c:v>
                </c:pt>
                <c:pt idx="15">
                  <c:v>15.66666666666667</c:v>
                </c:pt>
                <c:pt idx="16">
                  <c:v>24.0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com!$Q$1</c:f>
              <c:strCache>
                <c:ptCount val="1"/>
                <c:pt idx="0">
                  <c:v>3309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com!$Q$2:$Q$18</c:f>
              <c:numCache>
                <c:formatCode>0.00</c:formatCode>
                <c:ptCount val="17"/>
                <c:pt idx="0">
                  <c:v>1.0</c:v>
                </c:pt>
                <c:pt idx="1">
                  <c:v>9.666666666666665</c:v>
                </c:pt>
                <c:pt idx="2">
                  <c:v>13.0</c:v>
                </c:pt>
                <c:pt idx="3">
                  <c:v>17.66666666666667</c:v>
                </c:pt>
                <c:pt idx="4">
                  <c:v>0.333333333333333</c:v>
                </c:pt>
                <c:pt idx="5">
                  <c:v>17.0</c:v>
                </c:pt>
                <c:pt idx="6">
                  <c:v>11.0</c:v>
                </c:pt>
                <c:pt idx="7">
                  <c:v>8.666666666666665</c:v>
                </c:pt>
                <c:pt idx="8">
                  <c:v>18.33333333333333</c:v>
                </c:pt>
                <c:pt idx="9">
                  <c:v>2.0</c:v>
                </c:pt>
                <c:pt idx="10">
                  <c:v>2.5</c:v>
                </c:pt>
                <c:pt idx="11">
                  <c:v>19.66666666666667</c:v>
                </c:pt>
                <c:pt idx="12">
                  <c:v>17.5</c:v>
                </c:pt>
                <c:pt idx="13">
                  <c:v>9.333333333333333</c:v>
                </c:pt>
                <c:pt idx="14">
                  <c:v>11.0</c:v>
                </c:pt>
                <c:pt idx="15">
                  <c:v>17.0</c:v>
                </c:pt>
                <c:pt idx="16">
                  <c:v>19.0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com!$R$1</c:f>
              <c:strCache>
                <c:ptCount val="1"/>
                <c:pt idx="0">
                  <c:v>3202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com!$R$2:$R$18</c:f>
              <c:numCache>
                <c:formatCode>0.00</c:formatCode>
                <c:ptCount val="17"/>
                <c:pt idx="0">
                  <c:v>1.333333333333333</c:v>
                </c:pt>
                <c:pt idx="1">
                  <c:v>11.33333333333333</c:v>
                </c:pt>
                <c:pt idx="2">
                  <c:v>12.33333333333333</c:v>
                </c:pt>
                <c:pt idx="3">
                  <c:v>30.0</c:v>
                </c:pt>
                <c:pt idx="4">
                  <c:v>0.0</c:v>
                </c:pt>
                <c:pt idx="5">
                  <c:v>18.66666666666667</c:v>
                </c:pt>
                <c:pt idx="6">
                  <c:v>16.33333333333333</c:v>
                </c:pt>
                <c:pt idx="7">
                  <c:v>15.5</c:v>
                </c:pt>
                <c:pt idx="8">
                  <c:v>15.33333333333333</c:v>
                </c:pt>
                <c:pt idx="9">
                  <c:v>2.333333333333333</c:v>
                </c:pt>
                <c:pt idx="10">
                  <c:v>3.0</c:v>
                </c:pt>
                <c:pt idx="11">
                  <c:v>25.0</c:v>
                </c:pt>
                <c:pt idx="12">
                  <c:v>15.66666666666667</c:v>
                </c:pt>
                <c:pt idx="13">
                  <c:v>9.666666666666665</c:v>
                </c:pt>
                <c:pt idx="14">
                  <c:v>9.666666666666665</c:v>
                </c:pt>
                <c:pt idx="15">
                  <c:v>14.66666666666667</c:v>
                </c:pt>
                <c:pt idx="16">
                  <c:v>24.33333333333333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com!$AA$1</c:f>
              <c:strCache>
                <c:ptCount val="1"/>
                <c:pt idx="0">
                  <c:v>Out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com!$AA$2:$AA$18</c:f>
              <c:numCache>
                <c:formatCode>0.00</c:formatCode>
                <c:ptCount val="17"/>
                <c:pt idx="0">
                  <c:v>4.666666666666667</c:v>
                </c:pt>
                <c:pt idx="1">
                  <c:v>45.0</c:v>
                </c:pt>
                <c:pt idx="2">
                  <c:v>94.0</c:v>
                </c:pt>
                <c:pt idx="3">
                  <c:v>184.6666666666667</c:v>
                </c:pt>
                <c:pt idx="4">
                  <c:v>1.666666666666667</c:v>
                </c:pt>
                <c:pt idx="5">
                  <c:v>130.0</c:v>
                </c:pt>
                <c:pt idx="6">
                  <c:v>152.0</c:v>
                </c:pt>
                <c:pt idx="7">
                  <c:v>63.66666666666666</c:v>
                </c:pt>
                <c:pt idx="8">
                  <c:v>123.0</c:v>
                </c:pt>
                <c:pt idx="9">
                  <c:v>4.666666666666667</c:v>
                </c:pt>
                <c:pt idx="10">
                  <c:v>9.666666666666665</c:v>
                </c:pt>
                <c:pt idx="11">
                  <c:v>174.0</c:v>
                </c:pt>
                <c:pt idx="12">
                  <c:v>176.0</c:v>
                </c:pt>
                <c:pt idx="13">
                  <c:v>89.66666666666667</c:v>
                </c:pt>
                <c:pt idx="14">
                  <c:v>109.6666666666667</c:v>
                </c:pt>
                <c:pt idx="15">
                  <c:v>129.3333333333333</c:v>
                </c:pt>
                <c:pt idx="16">
                  <c:v>147.0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com!$AD$1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com!$A$2:$A$18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com!$AD$2:$AD$18</c:f>
              <c:numCache>
                <c:formatCode>0.00</c:formatCode>
                <c:ptCount val="17"/>
                <c:pt idx="0">
                  <c:v>2.020833333333333</c:v>
                </c:pt>
                <c:pt idx="1">
                  <c:v>11.56944444444444</c:v>
                </c:pt>
                <c:pt idx="2">
                  <c:v>16.14583333333334</c:v>
                </c:pt>
                <c:pt idx="3">
                  <c:v>29.49305555555555</c:v>
                </c:pt>
                <c:pt idx="4">
                  <c:v>1.384057971014493</c:v>
                </c:pt>
                <c:pt idx="5">
                  <c:v>28.8888888888889</c:v>
                </c:pt>
                <c:pt idx="6">
                  <c:v>18.72916666666667</c:v>
                </c:pt>
                <c:pt idx="7">
                  <c:v>15.70138888888889</c:v>
                </c:pt>
                <c:pt idx="8">
                  <c:v>25.28260869565218</c:v>
                </c:pt>
                <c:pt idx="9">
                  <c:v>2.534722222222223</c:v>
                </c:pt>
                <c:pt idx="10">
                  <c:v>4.04861111111111</c:v>
                </c:pt>
                <c:pt idx="11">
                  <c:v>35.15972222222222</c:v>
                </c:pt>
                <c:pt idx="12">
                  <c:v>28.18750000000001</c:v>
                </c:pt>
                <c:pt idx="13">
                  <c:v>16.36805555555556</c:v>
                </c:pt>
                <c:pt idx="14">
                  <c:v>15.40972222222222</c:v>
                </c:pt>
                <c:pt idx="15">
                  <c:v>25.61111111111111</c:v>
                </c:pt>
                <c:pt idx="16">
                  <c:v>32.60416666666668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56024"/>
        <c:axId val="2096561416"/>
      </c:lineChart>
      <c:dateAx>
        <c:axId val="209655602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96561416"/>
        <c:crosses val="autoZero"/>
        <c:auto val="1"/>
        <c:lblOffset val="100"/>
        <c:baseTimeUnit val="days"/>
      </c:dateAx>
      <c:valAx>
        <c:axId val="2096561416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PM2.5 Concentration (µg/m3)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655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8599999230866"/>
          <c:y val="0.0866262734281212"/>
          <c:w val="0.0695600006572598"/>
          <c:h val="0.860700223730899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Quality</a:t>
            </a:r>
            <a:r>
              <a:rPr lang="en-US" baseline="0"/>
              <a:t> Data (AFTER)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com!$B$1</c:f>
              <c:strCache>
                <c:ptCount val="1"/>
                <c:pt idx="0">
                  <c:v>1138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com!$B$24:$B$47</c:f>
              <c:numCache>
                <c:formatCode>0.00</c:formatCode>
                <c:ptCount val="24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2.666666666666666</c:v>
                </c:pt>
                <c:pt idx="4">
                  <c:v>1.333333333333333</c:v>
                </c:pt>
                <c:pt idx="5">
                  <c:v>3.333333333333333</c:v>
                </c:pt>
                <c:pt idx="6">
                  <c:v>3.0</c:v>
                </c:pt>
                <c:pt idx="7">
                  <c:v>1.666666666666667</c:v>
                </c:pt>
                <c:pt idx="8">
                  <c:v>1.333333333333333</c:v>
                </c:pt>
                <c:pt idx="9">
                  <c:v>1.666666666666667</c:v>
                </c:pt>
                <c:pt idx="10">
                  <c:v>3.0</c:v>
                </c:pt>
                <c:pt idx="11">
                  <c:v>3.0</c:v>
                </c:pt>
                <c:pt idx="12">
                  <c:v>3.333333333333333</c:v>
                </c:pt>
                <c:pt idx="13">
                  <c:v>3.0</c:v>
                </c:pt>
                <c:pt idx="14">
                  <c:v>1.0</c:v>
                </c:pt>
                <c:pt idx="15">
                  <c:v>3.333333333333333</c:v>
                </c:pt>
                <c:pt idx="16">
                  <c:v>5.0</c:v>
                </c:pt>
                <c:pt idx="17">
                  <c:v>5.333333333333332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2.666666666666666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com!$C$1</c:f>
              <c:strCache>
                <c:ptCount val="1"/>
                <c:pt idx="0">
                  <c:v>1135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com!$C$24:$C$47</c:f>
              <c:numCache>
                <c:formatCode>0.00</c:formatCode>
                <c:ptCount val="24"/>
                <c:pt idx="0">
                  <c:v>3.666666666666666</c:v>
                </c:pt>
                <c:pt idx="1">
                  <c:v>2.0</c:v>
                </c:pt>
                <c:pt idx="2">
                  <c:v>1.666666666666667</c:v>
                </c:pt>
                <c:pt idx="3">
                  <c:v>1.666666666666667</c:v>
                </c:pt>
                <c:pt idx="4">
                  <c:v>1.333333333333333</c:v>
                </c:pt>
                <c:pt idx="5">
                  <c:v>2.666666666666666</c:v>
                </c:pt>
                <c:pt idx="6">
                  <c:v>1.0</c:v>
                </c:pt>
                <c:pt idx="7">
                  <c:v>1.666666666666667</c:v>
                </c:pt>
                <c:pt idx="8">
                  <c:v>1.666666666666667</c:v>
                </c:pt>
                <c:pt idx="9">
                  <c:v>2.0</c:v>
                </c:pt>
                <c:pt idx="10">
                  <c:v>2.333333333333333</c:v>
                </c:pt>
                <c:pt idx="11">
                  <c:v>1.666666666666667</c:v>
                </c:pt>
                <c:pt idx="12">
                  <c:v>2.666666666666666</c:v>
                </c:pt>
                <c:pt idx="13">
                  <c:v>3.0</c:v>
                </c:pt>
                <c:pt idx="14">
                  <c:v>1.333333333333333</c:v>
                </c:pt>
                <c:pt idx="15">
                  <c:v>3.333333333333333</c:v>
                </c:pt>
                <c:pt idx="16">
                  <c:v>2.333333333333333</c:v>
                </c:pt>
                <c:pt idx="17">
                  <c:v>3.0</c:v>
                </c:pt>
                <c:pt idx="18">
                  <c:v>1.666666666666667</c:v>
                </c:pt>
                <c:pt idx="19">
                  <c:v>2.666666666666666</c:v>
                </c:pt>
                <c:pt idx="20">
                  <c:v>2.666666666666666</c:v>
                </c:pt>
                <c:pt idx="21">
                  <c:v>2.666666666666666</c:v>
                </c:pt>
                <c:pt idx="22">
                  <c:v>2.0</c:v>
                </c:pt>
                <c:pt idx="23">
                  <c:v>1.333333333333333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com!$D$1</c:f>
              <c:strCache>
                <c:ptCount val="1"/>
                <c:pt idx="0">
                  <c:v>1127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com!$D$24:$D$47</c:f>
              <c:numCache>
                <c:formatCode>0.00</c:formatCode>
                <c:ptCount val="24"/>
                <c:pt idx="0">
                  <c:v>2.333333333333333</c:v>
                </c:pt>
                <c:pt idx="1">
                  <c:v>1.333333333333333</c:v>
                </c:pt>
                <c:pt idx="2">
                  <c:v>1.333333333333333</c:v>
                </c:pt>
                <c:pt idx="3">
                  <c:v>1.333333333333333</c:v>
                </c:pt>
                <c:pt idx="4">
                  <c:v>16.66666666666667</c:v>
                </c:pt>
                <c:pt idx="5">
                  <c:v>81.33333333333333</c:v>
                </c:pt>
                <c:pt idx="6">
                  <c:v>27.66666666666667</c:v>
                </c:pt>
                <c:pt idx="7">
                  <c:v>23.0</c:v>
                </c:pt>
                <c:pt idx="8">
                  <c:v>10.66666666666667</c:v>
                </c:pt>
                <c:pt idx="9">
                  <c:v>21.66666666666667</c:v>
                </c:pt>
                <c:pt idx="10">
                  <c:v>27.0</c:v>
                </c:pt>
                <c:pt idx="11">
                  <c:v>24.33333333333333</c:v>
                </c:pt>
                <c:pt idx="12">
                  <c:v>19.0</c:v>
                </c:pt>
                <c:pt idx="13">
                  <c:v>15.66666666666667</c:v>
                </c:pt>
                <c:pt idx="14">
                  <c:v>1.333333333333333</c:v>
                </c:pt>
                <c:pt idx="15">
                  <c:v>10.33333333333333</c:v>
                </c:pt>
                <c:pt idx="16">
                  <c:v>15.33333333333333</c:v>
                </c:pt>
                <c:pt idx="17">
                  <c:v>12.66666666666667</c:v>
                </c:pt>
                <c:pt idx="18">
                  <c:v>6.666666666666667</c:v>
                </c:pt>
                <c:pt idx="19">
                  <c:v>2.666666666666666</c:v>
                </c:pt>
                <c:pt idx="20">
                  <c:v>3.0</c:v>
                </c:pt>
                <c:pt idx="21">
                  <c:v>2.666666666666666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com!$E$1</c:f>
              <c:strCache>
                <c:ptCount val="1"/>
                <c:pt idx="0">
                  <c:v>1118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com!$E$24:$E$47</c:f>
              <c:numCache>
                <c:formatCode>0.00</c:formatCode>
                <c:ptCount val="24"/>
                <c:pt idx="0">
                  <c:v>2.333333333333333</c:v>
                </c:pt>
                <c:pt idx="1">
                  <c:v>1.0</c:v>
                </c:pt>
                <c:pt idx="2">
                  <c:v>1.333333333333333</c:v>
                </c:pt>
                <c:pt idx="3">
                  <c:v>1.0</c:v>
                </c:pt>
                <c:pt idx="4">
                  <c:v>5.0</c:v>
                </c:pt>
                <c:pt idx="5">
                  <c:v>2.0</c:v>
                </c:pt>
                <c:pt idx="6">
                  <c:v>9.0</c:v>
                </c:pt>
                <c:pt idx="7">
                  <c:v>1.666666666666667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2.333333333333333</c:v>
                </c:pt>
                <c:pt idx="14">
                  <c:v>1.0</c:v>
                </c:pt>
                <c:pt idx="15">
                  <c:v>2.666666666666666</c:v>
                </c:pt>
                <c:pt idx="16">
                  <c:v>4.333333333333332</c:v>
                </c:pt>
                <c:pt idx="17">
                  <c:v>3.666666666666666</c:v>
                </c:pt>
                <c:pt idx="18">
                  <c:v>2.666666666666666</c:v>
                </c:pt>
                <c:pt idx="19">
                  <c:v>2.333333333333333</c:v>
                </c:pt>
                <c:pt idx="20">
                  <c:v>2.333333333333333</c:v>
                </c:pt>
                <c:pt idx="21">
                  <c:v>2.666666666666666</c:v>
                </c:pt>
                <c:pt idx="22">
                  <c:v>1.0</c:v>
                </c:pt>
                <c:pt idx="23">
                  <c:v>2.333333333333333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com!$F$1</c:f>
              <c:strCache>
                <c:ptCount val="1"/>
                <c:pt idx="0">
                  <c:v>1114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com!$F$24:$F$47</c:f>
              <c:numCache>
                <c:formatCode>0.00</c:formatCode>
                <c:ptCount val="24"/>
                <c:pt idx="0">
                  <c:v>1.666666666666667</c:v>
                </c:pt>
                <c:pt idx="1">
                  <c:v>1.0</c:v>
                </c:pt>
                <c:pt idx="2">
                  <c:v>1.0</c:v>
                </c:pt>
                <c:pt idx="3">
                  <c:v>1.333333333333333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1.666666666666667</c:v>
                </c:pt>
                <c:pt idx="8">
                  <c:v>3.0</c:v>
                </c:pt>
                <c:pt idx="9">
                  <c:v>3.333333333333333</c:v>
                </c:pt>
                <c:pt idx="10">
                  <c:v>3.333333333333333</c:v>
                </c:pt>
                <c:pt idx="11">
                  <c:v>1.666666666666667</c:v>
                </c:pt>
                <c:pt idx="12">
                  <c:v>3.333333333333333</c:v>
                </c:pt>
                <c:pt idx="13">
                  <c:v>3.666666666666666</c:v>
                </c:pt>
                <c:pt idx="14">
                  <c:v>1.666666666666667</c:v>
                </c:pt>
                <c:pt idx="15">
                  <c:v>4.666666666666667</c:v>
                </c:pt>
                <c:pt idx="16">
                  <c:v>5.666666666666667</c:v>
                </c:pt>
                <c:pt idx="17">
                  <c:v>4.666666666666667</c:v>
                </c:pt>
                <c:pt idx="18">
                  <c:v>2.333333333333333</c:v>
                </c:pt>
                <c:pt idx="19">
                  <c:v>1.666666666666667</c:v>
                </c:pt>
                <c:pt idx="20">
                  <c:v>2.333333333333333</c:v>
                </c:pt>
                <c:pt idx="21">
                  <c:v>2.333333333333333</c:v>
                </c:pt>
                <c:pt idx="22">
                  <c:v>1.0</c:v>
                </c:pt>
                <c:pt idx="23">
                  <c:v>1.666666666666667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com!$G$1</c:f>
              <c:strCache>
                <c:ptCount val="1"/>
                <c:pt idx="0">
                  <c:v>1109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com!$G$24:$G$47</c:f>
              <c:numCache>
                <c:formatCode>0.00</c:formatCode>
                <c:ptCount val="24"/>
                <c:pt idx="0">
                  <c:v>2.0</c:v>
                </c:pt>
                <c:pt idx="1">
                  <c:v>1.0</c:v>
                </c:pt>
                <c:pt idx="2">
                  <c:v>0.666666666666667</c:v>
                </c:pt>
                <c:pt idx="3">
                  <c:v>1.333333333333333</c:v>
                </c:pt>
                <c:pt idx="4">
                  <c:v>1.333333333333333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3.333333333333333</c:v>
                </c:pt>
                <c:pt idx="10">
                  <c:v>3.0</c:v>
                </c:pt>
                <c:pt idx="11">
                  <c:v>3.0</c:v>
                </c:pt>
                <c:pt idx="12">
                  <c:v>2.333333333333333</c:v>
                </c:pt>
                <c:pt idx="13">
                  <c:v>3.0</c:v>
                </c:pt>
                <c:pt idx="14">
                  <c:v>1.0</c:v>
                </c:pt>
                <c:pt idx="15">
                  <c:v>4.333333333333332</c:v>
                </c:pt>
                <c:pt idx="16">
                  <c:v>6.666666666666667</c:v>
                </c:pt>
                <c:pt idx="17">
                  <c:v>7.333333333333332</c:v>
                </c:pt>
                <c:pt idx="18">
                  <c:v>1.666666666666667</c:v>
                </c:pt>
                <c:pt idx="19">
                  <c:v>2.333333333333333</c:v>
                </c:pt>
                <c:pt idx="20">
                  <c:v>2.0</c:v>
                </c:pt>
                <c:pt idx="21">
                  <c:v>2.333333333333333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com!$H$1</c:f>
              <c:strCache>
                <c:ptCount val="1"/>
                <c:pt idx="0">
                  <c:v>1200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com!$H$24:$H$47</c:f>
              <c:numCache>
                <c:formatCode>0.00</c:formatCode>
                <c:ptCount val="24"/>
                <c:pt idx="0">
                  <c:v>4.333333333333332</c:v>
                </c:pt>
                <c:pt idx="1">
                  <c:v>4.666666666666667</c:v>
                </c:pt>
                <c:pt idx="2">
                  <c:v>2.0</c:v>
                </c:pt>
                <c:pt idx="3">
                  <c:v>1.333333333333333</c:v>
                </c:pt>
                <c:pt idx="4">
                  <c:v>1.666666666666667</c:v>
                </c:pt>
                <c:pt idx="5">
                  <c:v>3.666666666666666</c:v>
                </c:pt>
                <c:pt idx="6">
                  <c:v>1.0</c:v>
                </c:pt>
                <c:pt idx="7">
                  <c:v>1.666666666666667</c:v>
                </c:pt>
                <c:pt idx="8">
                  <c:v>1.666666666666667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2.333333333333333</c:v>
                </c:pt>
                <c:pt idx="13">
                  <c:v>3.0</c:v>
                </c:pt>
                <c:pt idx="14">
                  <c:v>1.666666666666667</c:v>
                </c:pt>
                <c:pt idx="15">
                  <c:v>2.666666666666666</c:v>
                </c:pt>
                <c:pt idx="16">
                  <c:v>2.666666666666666</c:v>
                </c:pt>
                <c:pt idx="17">
                  <c:v>2.0</c:v>
                </c:pt>
                <c:pt idx="18">
                  <c:v>1.666666666666667</c:v>
                </c:pt>
                <c:pt idx="19">
                  <c:v>3.0</c:v>
                </c:pt>
                <c:pt idx="20">
                  <c:v>3.0</c:v>
                </c:pt>
                <c:pt idx="21">
                  <c:v>2.666666666666666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com!$I$1</c:f>
              <c:strCache>
                <c:ptCount val="1"/>
                <c:pt idx="0">
                  <c:v>1300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com!$I$24:$I$47</c:f>
              <c:numCache>
                <c:formatCode>0.00</c:formatCode>
                <c:ptCount val="24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1.666666666666667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1.333333333333333</c:v>
                </c:pt>
                <c:pt idx="9">
                  <c:v>2.333333333333333</c:v>
                </c:pt>
                <c:pt idx="10">
                  <c:v>3.0</c:v>
                </c:pt>
                <c:pt idx="11">
                  <c:v>3.333333333333333</c:v>
                </c:pt>
                <c:pt idx="12">
                  <c:v>2.333333333333333</c:v>
                </c:pt>
                <c:pt idx="13">
                  <c:v>3.0</c:v>
                </c:pt>
                <c:pt idx="14">
                  <c:v>1.333333333333333</c:v>
                </c:pt>
                <c:pt idx="15">
                  <c:v>2.333333333333333</c:v>
                </c:pt>
                <c:pt idx="16">
                  <c:v>2.666666666666666</c:v>
                </c:pt>
                <c:pt idx="17">
                  <c:v>3.0</c:v>
                </c:pt>
                <c:pt idx="18">
                  <c:v>2.333333333333333</c:v>
                </c:pt>
                <c:pt idx="19">
                  <c:v>2.0</c:v>
                </c:pt>
                <c:pt idx="20">
                  <c:v>2.333333333333333</c:v>
                </c:pt>
                <c:pt idx="21">
                  <c:v>2.666666666666666</c:v>
                </c:pt>
                <c:pt idx="22">
                  <c:v>1.0</c:v>
                </c:pt>
                <c:pt idx="23">
                  <c:v>2.666666666666666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com!$J$1</c:f>
              <c:strCache>
                <c:ptCount val="1"/>
                <c:pt idx="0">
                  <c:v>1501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com!$J$24:$J$47</c:f>
              <c:numCache>
                <c:formatCode>0.00</c:formatCode>
                <c:ptCount val="24"/>
                <c:pt idx="0">
                  <c:v>3.666666666666666</c:v>
                </c:pt>
                <c:pt idx="1">
                  <c:v>3.0</c:v>
                </c:pt>
                <c:pt idx="2">
                  <c:v>2.666666666666666</c:v>
                </c:pt>
                <c:pt idx="3">
                  <c:v>3.0</c:v>
                </c:pt>
                <c:pt idx="4">
                  <c:v>3.0</c:v>
                </c:pt>
                <c:pt idx="5">
                  <c:v>6.333333333333332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2.666666666666666</c:v>
                </c:pt>
                <c:pt idx="11">
                  <c:v>2.333333333333333</c:v>
                </c:pt>
                <c:pt idx="12">
                  <c:v>2.666666666666666</c:v>
                </c:pt>
                <c:pt idx="13">
                  <c:v>3.0</c:v>
                </c:pt>
                <c:pt idx="14">
                  <c:v>2.0</c:v>
                </c:pt>
                <c:pt idx="15">
                  <c:v>3.0</c:v>
                </c:pt>
                <c:pt idx="16">
                  <c:v>2.666666666666666</c:v>
                </c:pt>
                <c:pt idx="17">
                  <c:v>2.333333333333333</c:v>
                </c:pt>
                <c:pt idx="18">
                  <c:v>1.666666666666667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com!$K$1</c:f>
              <c:strCache>
                <c:ptCount val="1"/>
                <c:pt idx="0">
                  <c:v>1505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com!$K$24:$K$47</c:f>
              <c:numCache>
                <c:formatCode>0.00</c:formatCode>
                <c:ptCount val="24"/>
                <c:pt idx="0">
                  <c:v>1.333333333333333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1.333333333333333</c:v>
                </c:pt>
                <c:pt idx="5">
                  <c:v>1.666666666666667</c:v>
                </c:pt>
                <c:pt idx="6">
                  <c:v>1.666666666666667</c:v>
                </c:pt>
                <c:pt idx="7">
                  <c:v>2.0</c:v>
                </c:pt>
                <c:pt idx="8">
                  <c:v>1.333333333333333</c:v>
                </c:pt>
                <c:pt idx="9">
                  <c:v>3.0</c:v>
                </c:pt>
                <c:pt idx="10">
                  <c:v>2.333333333333333</c:v>
                </c:pt>
                <c:pt idx="11">
                  <c:v>2.666666666666666</c:v>
                </c:pt>
                <c:pt idx="12">
                  <c:v>2.666666666666666</c:v>
                </c:pt>
                <c:pt idx="13">
                  <c:v>2.0</c:v>
                </c:pt>
                <c:pt idx="14">
                  <c:v>1.666666666666667</c:v>
                </c:pt>
                <c:pt idx="15">
                  <c:v>3.0</c:v>
                </c:pt>
                <c:pt idx="16">
                  <c:v>2.333333333333333</c:v>
                </c:pt>
                <c:pt idx="17">
                  <c:v>2.333333333333333</c:v>
                </c:pt>
                <c:pt idx="18">
                  <c:v>1.666666666666667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com!$S$1</c:f>
              <c:strCache>
                <c:ptCount val="1"/>
                <c:pt idx="0">
                  <c:v>1600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com!$S$24:$S$47</c:f>
              <c:numCache>
                <c:formatCode>0.00</c:formatCode>
                <c:ptCount val="24"/>
                <c:pt idx="0">
                  <c:v>19.66666666666667</c:v>
                </c:pt>
                <c:pt idx="1">
                  <c:v>12.66666666666667</c:v>
                </c:pt>
                <c:pt idx="2">
                  <c:v>6.333333333333332</c:v>
                </c:pt>
                <c:pt idx="3">
                  <c:v>7.333333333333332</c:v>
                </c:pt>
                <c:pt idx="4">
                  <c:v>4.0</c:v>
                </c:pt>
                <c:pt idx="5">
                  <c:v>15.66666666666667</c:v>
                </c:pt>
                <c:pt idx="6">
                  <c:v>4.0</c:v>
                </c:pt>
                <c:pt idx="7">
                  <c:v>4.333333333333332</c:v>
                </c:pt>
                <c:pt idx="8">
                  <c:v>4.333333333333332</c:v>
                </c:pt>
                <c:pt idx="9">
                  <c:v>7.333333333333332</c:v>
                </c:pt>
                <c:pt idx="10">
                  <c:v>9.333333333333333</c:v>
                </c:pt>
                <c:pt idx="11">
                  <c:v>10.33333333333333</c:v>
                </c:pt>
                <c:pt idx="12">
                  <c:v>14.33333333333333</c:v>
                </c:pt>
                <c:pt idx="13">
                  <c:v>16.66666666666667</c:v>
                </c:pt>
                <c:pt idx="14">
                  <c:v>3.0</c:v>
                </c:pt>
                <c:pt idx="15">
                  <c:v>19.0</c:v>
                </c:pt>
                <c:pt idx="16">
                  <c:v>19.33333333333333</c:v>
                </c:pt>
                <c:pt idx="17">
                  <c:v>20.0</c:v>
                </c:pt>
                <c:pt idx="18">
                  <c:v>5.0</c:v>
                </c:pt>
                <c:pt idx="19">
                  <c:v>6.0</c:v>
                </c:pt>
                <c:pt idx="20">
                  <c:v>4.0</c:v>
                </c:pt>
                <c:pt idx="21">
                  <c:v>8.666666666666665</c:v>
                </c:pt>
                <c:pt idx="22">
                  <c:v>2.0</c:v>
                </c:pt>
                <c:pt idx="23">
                  <c:v>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com!$T$1</c:f>
              <c:strCache>
                <c:ptCount val="1"/>
                <c:pt idx="0">
                  <c:v>1611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com!$T$24:$T$47</c:f>
              <c:numCache>
                <c:formatCode>0.00</c:formatCode>
                <c:ptCount val="24"/>
                <c:pt idx="0">
                  <c:v>21.0</c:v>
                </c:pt>
                <c:pt idx="1">
                  <c:v>11.66666666666667</c:v>
                </c:pt>
                <c:pt idx="2">
                  <c:v>4.333333333333332</c:v>
                </c:pt>
                <c:pt idx="3">
                  <c:v>8.0</c:v>
                </c:pt>
                <c:pt idx="4">
                  <c:v>5.0</c:v>
                </c:pt>
                <c:pt idx="5">
                  <c:v>17.0</c:v>
                </c:pt>
                <c:pt idx="6">
                  <c:v>5.0</c:v>
                </c:pt>
                <c:pt idx="7">
                  <c:v>4.666666666666667</c:v>
                </c:pt>
                <c:pt idx="8">
                  <c:v>4.0</c:v>
                </c:pt>
                <c:pt idx="9">
                  <c:v>7.666666666666667</c:v>
                </c:pt>
                <c:pt idx="10">
                  <c:v>8.666666666666665</c:v>
                </c:pt>
                <c:pt idx="11">
                  <c:v>7.333333333333332</c:v>
                </c:pt>
                <c:pt idx="12">
                  <c:v>17.66666666666667</c:v>
                </c:pt>
                <c:pt idx="13">
                  <c:v>18.66666666666667</c:v>
                </c:pt>
                <c:pt idx="14">
                  <c:v>3.0</c:v>
                </c:pt>
                <c:pt idx="15">
                  <c:v>20.66666666666667</c:v>
                </c:pt>
                <c:pt idx="16">
                  <c:v>22.66666666666667</c:v>
                </c:pt>
                <c:pt idx="17">
                  <c:v>22.33333333333333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12.66666666666667</c:v>
                </c:pt>
                <c:pt idx="22">
                  <c:v>1.666666666666667</c:v>
                </c:pt>
                <c:pt idx="23">
                  <c:v>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com!$L$1</c:f>
              <c:strCache>
                <c:ptCount val="1"/>
                <c:pt idx="0">
                  <c:v>1632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com!$L$24:$L$47</c:f>
              <c:numCache>
                <c:formatCode>0.00</c:formatCode>
                <c:ptCount val="24"/>
                <c:pt idx="0">
                  <c:v>13.66666666666667</c:v>
                </c:pt>
                <c:pt idx="1">
                  <c:v>4.333333333333332</c:v>
                </c:pt>
                <c:pt idx="2">
                  <c:v>2.666666666666666</c:v>
                </c:pt>
                <c:pt idx="3">
                  <c:v>6.333333333333332</c:v>
                </c:pt>
                <c:pt idx="4">
                  <c:v>3.0</c:v>
                </c:pt>
                <c:pt idx="5">
                  <c:v>9.666666666666665</c:v>
                </c:pt>
                <c:pt idx="6">
                  <c:v>3.0</c:v>
                </c:pt>
                <c:pt idx="7">
                  <c:v>3.666666666666666</c:v>
                </c:pt>
                <c:pt idx="8">
                  <c:v>2.0</c:v>
                </c:pt>
                <c:pt idx="9">
                  <c:v>6.0</c:v>
                </c:pt>
                <c:pt idx="10">
                  <c:v>8.666666666666665</c:v>
                </c:pt>
                <c:pt idx="11">
                  <c:v>8.666666666666665</c:v>
                </c:pt>
                <c:pt idx="12">
                  <c:v>15.0</c:v>
                </c:pt>
                <c:pt idx="13">
                  <c:v>13.66666666666667</c:v>
                </c:pt>
                <c:pt idx="14">
                  <c:v>2.0</c:v>
                </c:pt>
                <c:pt idx="15">
                  <c:v>12.33333333333333</c:v>
                </c:pt>
                <c:pt idx="16">
                  <c:v>15.0</c:v>
                </c:pt>
                <c:pt idx="17">
                  <c:v>14.0</c:v>
                </c:pt>
                <c:pt idx="18">
                  <c:v>4.0</c:v>
                </c:pt>
                <c:pt idx="19">
                  <c:v>3.0</c:v>
                </c:pt>
                <c:pt idx="20">
                  <c:v>8.0</c:v>
                </c:pt>
                <c:pt idx="21">
                  <c:v>7.333333333333332</c:v>
                </c:pt>
                <c:pt idx="22">
                  <c:v>1.0</c:v>
                </c:pt>
                <c:pt idx="23">
                  <c:v>2.666666666666666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com!$U$1</c:f>
              <c:strCache>
                <c:ptCount val="1"/>
                <c:pt idx="0">
                  <c:v>1680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com!$U$24:$U$47</c:f>
              <c:numCache>
                <c:formatCode>0.00</c:formatCode>
                <c:ptCount val="24"/>
                <c:pt idx="0">
                  <c:v>21.33333333333333</c:v>
                </c:pt>
                <c:pt idx="1">
                  <c:v>9.0</c:v>
                </c:pt>
                <c:pt idx="2">
                  <c:v>5.333333333333332</c:v>
                </c:pt>
                <c:pt idx="3">
                  <c:v>10.33333333333333</c:v>
                </c:pt>
                <c:pt idx="4">
                  <c:v>7.333333333333332</c:v>
                </c:pt>
                <c:pt idx="5">
                  <c:v>19.33333333333333</c:v>
                </c:pt>
                <c:pt idx="6">
                  <c:v>4.333333333333332</c:v>
                </c:pt>
                <c:pt idx="7">
                  <c:v>7.0</c:v>
                </c:pt>
                <c:pt idx="8">
                  <c:v>3.666666666666666</c:v>
                </c:pt>
                <c:pt idx="9">
                  <c:v>13.33333333333333</c:v>
                </c:pt>
                <c:pt idx="10">
                  <c:v>12.66666666666667</c:v>
                </c:pt>
                <c:pt idx="11">
                  <c:v>18.66666666666667</c:v>
                </c:pt>
                <c:pt idx="12">
                  <c:v>22.66666666666667</c:v>
                </c:pt>
                <c:pt idx="13">
                  <c:v>23.33333333333333</c:v>
                </c:pt>
                <c:pt idx="14">
                  <c:v>3.0</c:v>
                </c:pt>
                <c:pt idx="15">
                  <c:v>20.66666666666667</c:v>
                </c:pt>
                <c:pt idx="16">
                  <c:v>20.33333333333333</c:v>
                </c:pt>
                <c:pt idx="17">
                  <c:v>20.66666666666667</c:v>
                </c:pt>
                <c:pt idx="18">
                  <c:v>5.666666666666667</c:v>
                </c:pt>
                <c:pt idx="19">
                  <c:v>8.0</c:v>
                </c:pt>
                <c:pt idx="20">
                  <c:v>11.66666666666667</c:v>
                </c:pt>
                <c:pt idx="21">
                  <c:v>10.0</c:v>
                </c:pt>
                <c:pt idx="22">
                  <c:v>1.333333333333333</c:v>
                </c:pt>
                <c:pt idx="23">
                  <c:v>2.666666666666666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com!$M$1</c:f>
              <c:strCache>
                <c:ptCount val="1"/>
                <c:pt idx="0">
                  <c:v>1768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com!$M$24:$M$47</c:f>
              <c:numCache>
                <c:formatCode>0.00</c:formatCode>
                <c:ptCount val="24"/>
                <c:pt idx="0">
                  <c:v>2.333333333333333</c:v>
                </c:pt>
                <c:pt idx="1">
                  <c:v>2.0</c:v>
                </c:pt>
                <c:pt idx="2">
                  <c:v>1.666666666666667</c:v>
                </c:pt>
                <c:pt idx="3">
                  <c:v>1.0</c:v>
                </c:pt>
                <c:pt idx="4">
                  <c:v>1.666666666666667</c:v>
                </c:pt>
                <c:pt idx="5">
                  <c:v>1.666666666666667</c:v>
                </c:pt>
                <c:pt idx="6">
                  <c:v>1.0</c:v>
                </c:pt>
                <c:pt idx="7">
                  <c:v>1.333333333333333</c:v>
                </c:pt>
                <c:pt idx="8">
                  <c:v>1.0</c:v>
                </c:pt>
                <c:pt idx="9">
                  <c:v>1.666666666666667</c:v>
                </c:pt>
                <c:pt idx="10">
                  <c:v>5.333333333333332</c:v>
                </c:pt>
                <c:pt idx="11">
                  <c:v>2.0</c:v>
                </c:pt>
                <c:pt idx="12">
                  <c:v>2.666666666666666</c:v>
                </c:pt>
                <c:pt idx="13">
                  <c:v>2.666666666666666</c:v>
                </c:pt>
                <c:pt idx="14">
                  <c:v>2.0</c:v>
                </c:pt>
                <c:pt idx="15">
                  <c:v>2.666666666666666</c:v>
                </c:pt>
                <c:pt idx="16">
                  <c:v>2.0</c:v>
                </c:pt>
                <c:pt idx="17">
                  <c:v>2.0</c:v>
                </c:pt>
                <c:pt idx="18">
                  <c:v>1.666666666666667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com!$N$1</c:f>
              <c:strCache>
                <c:ptCount val="1"/>
                <c:pt idx="0">
                  <c:v>1717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com!$N$24:$N$47</c:f>
              <c:numCache>
                <c:formatCode>0.00</c:formatCode>
                <c:ptCount val="24"/>
                <c:pt idx="0">
                  <c:v>3.333333333333333</c:v>
                </c:pt>
                <c:pt idx="1">
                  <c:v>1.666666666666667</c:v>
                </c:pt>
                <c:pt idx="2">
                  <c:v>2.0</c:v>
                </c:pt>
                <c:pt idx="3">
                  <c:v>1.0</c:v>
                </c:pt>
                <c:pt idx="4">
                  <c:v>2.333333333333333</c:v>
                </c:pt>
                <c:pt idx="5">
                  <c:v>1.0</c:v>
                </c:pt>
                <c:pt idx="6">
                  <c:v>1.666666666666667</c:v>
                </c:pt>
                <c:pt idx="7">
                  <c:v>1.666666666666667</c:v>
                </c:pt>
                <c:pt idx="8">
                  <c:v>1.666666666666667</c:v>
                </c:pt>
                <c:pt idx="9">
                  <c:v>1.333333333333333</c:v>
                </c:pt>
                <c:pt idx="10">
                  <c:v>1.0</c:v>
                </c:pt>
                <c:pt idx="11">
                  <c:v>1.666666666666667</c:v>
                </c:pt>
                <c:pt idx="12">
                  <c:v>2.0</c:v>
                </c:pt>
                <c:pt idx="13">
                  <c:v>2.0</c:v>
                </c:pt>
                <c:pt idx="14">
                  <c:v>1.333333333333333</c:v>
                </c:pt>
                <c:pt idx="15">
                  <c:v>2.0</c:v>
                </c:pt>
                <c:pt idx="16">
                  <c:v>2.333333333333333</c:v>
                </c:pt>
                <c:pt idx="17">
                  <c:v>3.0</c:v>
                </c:pt>
                <c:pt idx="18">
                  <c:v>1.666666666666667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com!$V$1</c:f>
              <c:strCache>
                <c:ptCount val="1"/>
                <c:pt idx="0">
                  <c:v>2250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com!$V$24:$V$47</c:f>
              <c:numCache>
                <c:formatCode>0.00</c:formatCode>
                <c:ptCount val="24"/>
                <c:pt idx="0">
                  <c:v>13.0</c:v>
                </c:pt>
                <c:pt idx="1">
                  <c:v>5.0</c:v>
                </c:pt>
                <c:pt idx="2">
                  <c:v>2.666666666666666</c:v>
                </c:pt>
                <c:pt idx="3">
                  <c:v>5.333333333333332</c:v>
                </c:pt>
                <c:pt idx="4">
                  <c:v>2.333333333333333</c:v>
                </c:pt>
                <c:pt idx="5">
                  <c:v>11.0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2.666666666666666</c:v>
                </c:pt>
                <c:pt idx="12">
                  <c:v>3.0</c:v>
                </c:pt>
                <c:pt idx="13">
                  <c:v>3.0</c:v>
                </c:pt>
                <c:pt idx="14">
                  <c:v>1.0</c:v>
                </c:pt>
                <c:pt idx="15">
                  <c:v>16.66666666666667</c:v>
                </c:pt>
                <c:pt idx="16">
                  <c:v>12.0</c:v>
                </c:pt>
                <c:pt idx="17">
                  <c:v>9.333333333333333</c:v>
                </c:pt>
                <c:pt idx="18">
                  <c:v>4.0</c:v>
                </c:pt>
                <c:pt idx="19">
                  <c:v>2.0</c:v>
                </c:pt>
                <c:pt idx="20">
                  <c:v>2.333333333333333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com!$W$1</c:f>
              <c:strCache>
                <c:ptCount val="1"/>
                <c:pt idx="0">
                  <c:v>2625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com!$W$24:$W$47</c:f>
              <c:numCache>
                <c:formatCode>0.00</c:formatCode>
                <c:ptCount val="24"/>
                <c:pt idx="0">
                  <c:v>37.0</c:v>
                </c:pt>
                <c:pt idx="1">
                  <c:v>12.0</c:v>
                </c:pt>
                <c:pt idx="2">
                  <c:v>9.666666666666665</c:v>
                </c:pt>
                <c:pt idx="3">
                  <c:v>12.0</c:v>
                </c:pt>
                <c:pt idx="4">
                  <c:v>5.666666666666667</c:v>
                </c:pt>
                <c:pt idx="5">
                  <c:v>29.0</c:v>
                </c:pt>
                <c:pt idx="6">
                  <c:v>7.333333333333332</c:v>
                </c:pt>
                <c:pt idx="7">
                  <c:v>6.333333333333332</c:v>
                </c:pt>
                <c:pt idx="8">
                  <c:v>3.333333333333333</c:v>
                </c:pt>
                <c:pt idx="9">
                  <c:v>2.666666666666666</c:v>
                </c:pt>
                <c:pt idx="10">
                  <c:v>3.0</c:v>
                </c:pt>
                <c:pt idx="11">
                  <c:v>4.0</c:v>
                </c:pt>
                <c:pt idx="12">
                  <c:v>3.333333333333333</c:v>
                </c:pt>
                <c:pt idx="13">
                  <c:v>20.66666666666667</c:v>
                </c:pt>
                <c:pt idx="14">
                  <c:v>3.333333333333333</c:v>
                </c:pt>
                <c:pt idx="15">
                  <c:v>35.0</c:v>
                </c:pt>
                <c:pt idx="16">
                  <c:v>32.33333333333334</c:v>
                </c:pt>
                <c:pt idx="17">
                  <c:v>30.0</c:v>
                </c:pt>
                <c:pt idx="18">
                  <c:v>7.666666666666667</c:v>
                </c:pt>
                <c:pt idx="19">
                  <c:v>3.0</c:v>
                </c:pt>
                <c:pt idx="20">
                  <c:v>3.0</c:v>
                </c:pt>
                <c:pt idx="21">
                  <c:v>3.333333333333333</c:v>
                </c:pt>
                <c:pt idx="22">
                  <c:v>1.333333333333333</c:v>
                </c:pt>
                <c:pt idx="23">
                  <c:v>2.0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com!$X$1</c:f>
              <c:strCache>
                <c:ptCount val="1"/>
                <c:pt idx="0">
                  <c:v>2635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com!$X$24:$X$47</c:f>
              <c:numCache>
                <c:formatCode>0.00</c:formatCode>
                <c:ptCount val="24"/>
                <c:pt idx="0">
                  <c:v>13.33333333333333</c:v>
                </c:pt>
                <c:pt idx="1">
                  <c:v>12.33333333333333</c:v>
                </c:pt>
                <c:pt idx="2">
                  <c:v>4.666666666666667</c:v>
                </c:pt>
                <c:pt idx="3">
                  <c:v>5.666666666666667</c:v>
                </c:pt>
                <c:pt idx="4">
                  <c:v>9.333333333333333</c:v>
                </c:pt>
                <c:pt idx="5">
                  <c:v>11.0</c:v>
                </c:pt>
                <c:pt idx="6">
                  <c:v>3.333333333333333</c:v>
                </c:pt>
                <c:pt idx="7">
                  <c:v>6.0</c:v>
                </c:pt>
                <c:pt idx="8">
                  <c:v>2.0</c:v>
                </c:pt>
                <c:pt idx="9">
                  <c:v>3.333333333333333</c:v>
                </c:pt>
                <c:pt idx="10">
                  <c:v>3.666666666666666</c:v>
                </c:pt>
                <c:pt idx="11">
                  <c:v>4.0</c:v>
                </c:pt>
                <c:pt idx="12">
                  <c:v>2.0</c:v>
                </c:pt>
                <c:pt idx="13">
                  <c:v>10.0</c:v>
                </c:pt>
                <c:pt idx="14">
                  <c:v>2.0</c:v>
                </c:pt>
                <c:pt idx="15">
                  <c:v>10.66666666666667</c:v>
                </c:pt>
                <c:pt idx="16">
                  <c:v>14.33333333333333</c:v>
                </c:pt>
                <c:pt idx="17">
                  <c:v>13.0</c:v>
                </c:pt>
                <c:pt idx="18">
                  <c:v>3.666666666666666</c:v>
                </c:pt>
                <c:pt idx="19">
                  <c:v>2.0</c:v>
                </c:pt>
                <c:pt idx="20">
                  <c:v>2.666666666666666</c:v>
                </c:pt>
                <c:pt idx="21">
                  <c:v>6.333333333333332</c:v>
                </c:pt>
                <c:pt idx="22">
                  <c:v>1.333333333333333</c:v>
                </c:pt>
                <c:pt idx="23">
                  <c:v>2.0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com!$Y$1</c:f>
              <c:strCache>
                <c:ptCount val="1"/>
                <c:pt idx="0">
                  <c:v>2645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com!$Y$24:$Y$47</c:f>
              <c:numCache>
                <c:formatCode>0.00</c:formatCode>
                <c:ptCount val="24"/>
                <c:pt idx="0">
                  <c:v>55.66666666666666</c:v>
                </c:pt>
                <c:pt idx="1">
                  <c:v>20.66666666666667</c:v>
                </c:pt>
                <c:pt idx="2">
                  <c:v>10.0</c:v>
                </c:pt>
                <c:pt idx="3">
                  <c:v>18.33333333333333</c:v>
                </c:pt>
                <c:pt idx="4">
                  <c:v>9.0</c:v>
                </c:pt>
                <c:pt idx="5">
                  <c:v>15.66666666666667</c:v>
                </c:pt>
                <c:pt idx="6">
                  <c:v>6.0</c:v>
                </c:pt>
                <c:pt idx="7">
                  <c:v>8.333333333333333</c:v>
                </c:pt>
                <c:pt idx="8">
                  <c:v>2.333333333333333</c:v>
                </c:pt>
                <c:pt idx="9">
                  <c:v>10.0</c:v>
                </c:pt>
                <c:pt idx="10">
                  <c:v>12.33333333333333</c:v>
                </c:pt>
                <c:pt idx="11">
                  <c:v>13.66666666666667</c:v>
                </c:pt>
                <c:pt idx="12">
                  <c:v>15.33333333333333</c:v>
                </c:pt>
                <c:pt idx="13">
                  <c:v>11.66666666666667</c:v>
                </c:pt>
                <c:pt idx="14">
                  <c:v>1.333333333333333</c:v>
                </c:pt>
                <c:pt idx="15">
                  <c:v>19.0</c:v>
                </c:pt>
                <c:pt idx="16">
                  <c:v>20.33333333333333</c:v>
                </c:pt>
                <c:pt idx="17">
                  <c:v>19.33333333333333</c:v>
                </c:pt>
                <c:pt idx="18">
                  <c:v>7.333333333333332</c:v>
                </c:pt>
                <c:pt idx="19">
                  <c:v>3.0</c:v>
                </c:pt>
                <c:pt idx="20">
                  <c:v>2.666666666666666</c:v>
                </c:pt>
                <c:pt idx="21">
                  <c:v>12.33333333333333</c:v>
                </c:pt>
                <c:pt idx="22">
                  <c:v>2.0</c:v>
                </c:pt>
                <c:pt idx="23">
                  <c:v>2.666666666666666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com!$O$1</c:f>
              <c:strCache>
                <c:ptCount val="1"/>
                <c:pt idx="0">
                  <c:v>2120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com!$O$24:$O$47</c:f>
              <c:numCache>
                <c:formatCode>0.00</c:formatCode>
                <c:ptCount val="24"/>
                <c:pt idx="0">
                  <c:v>2.333333333333333</c:v>
                </c:pt>
                <c:pt idx="1">
                  <c:v>2.333333333333333</c:v>
                </c:pt>
                <c:pt idx="2">
                  <c:v>2.0</c:v>
                </c:pt>
                <c:pt idx="3">
                  <c:v>0.666666666666667</c:v>
                </c:pt>
                <c:pt idx="4">
                  <c:v>2.0</c:v>
                </c:pt>
                <c:pt idx="5">
                  <c:v>20.0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1.333333333333333</c:v>
                </c:pt>
                <c:pt idx="10">
                  <c:v>1.333333333333333</c:v>
                </c:pt>
                <c:pt idx="11">
                  <c:v>2.333333333333333</c:v>
                </c:pt>
                <c:pt idx="12">
                  <c:v>3.0</c:v>
                </c:pt>
                <c:pt idx="13">
                  <c:v>3.0</c:v>
                </c:pt>
                <c:pt idx="14">
                  <c:v>1.333333333333333</c:v>
                </c:pt>
                <c:pt idx="15">
                  <c:v>7.0</c:v>
                </c:pt>
                <c:pt idx="16">
                  <c:v>2.333333333333333</c:v>
                </c:pt>
                <c:pt idx="17">
                  <c:v>3.0</c:v>
                </c:pt>
                <c:pt idx="18">
                  <c:v>2.333333333333333</c:v>
                </c:pt>
                <c:pt idx="19">
                  <c:v>2.333333333333333</c:v>
                </c:pt>
                <c:pt idx="20">
                  <c:v>2.333333333333333</c:v>
                </c:pt>
                <c:pt idx="21">
                  <c:v>3.0</c:v>
                </c:pt>
                <c:pt idx="22">
                  <c:v>1.0</c:v>
                </c:pt>
                <c:pt idx="23">
                  <c:v>1.666666666666667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com!$P$1</c:f>
              <c:strCache>
                <c:ptCount val="1"/>
                <c:pt idx="0">
                  <c:v>2505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com!$P$24:$P$47</c:f>
              <c:numCache>
                <c:formatCode>0.00</c:formatCode>
                <c:ptCount val="24"/>
                <c:pt idx="0">
                  <c:v>1.666666666666667</c:v>
                </c:pt>
                <c:pt idx="1">
                  <c:v>2.333333333333333</c:v>
                </c:pt>
                <c:pt idx="2">
                  <c:v>1.666666666666667</c:v>
                </c:pt>
                <c:pt idx="3">
                  <c:v>0.333333333333333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3.333333333333333</c:v>
                </c:pt>
                <c:pt idx="13">
                  <c:v>1.0</c:v>
                </c:pt>
                <c:pt idx="14">
                  <c:v>1.0</c:v>
                </c:pt>
                <c:pt idx="15">
                  <c:v>2.666666666666666</c:v>
                </c:pt>
                <c:pt idx="16">
                  <c:v>3.333333333333333</c:v>
                </c:pt>
                <c:pt idx="17">
                  <c:v>3.666666666666666</c:v>
                </c:pt>
                <c:pt idx="18">
                  <c:v>1.666666666666667</c:v>
                </c:pt>
                <c:pt idx="19">
                  <c:v>8.0</c:v>
                </c:pt>
                <c:pt idx="20">
                  <c:v>7.333333333333332</c:v>
                </c:pt>
                <c:pt idx="21">
                  <c:v>9.333333333333333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com!$Q$1</c:f>
              <c:strCache>
                <c:ptCount val="1"/>
                <c:pt idx="0">
                  <c:v>3309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com!$Q$24:$Q$47</c:f>
              <c:numCache>
                <c:formatCode>0.00</c:formatCode>
                <c:ptCount val="24"/>
                <c:pt idx="0">
                  <c:v>2.0</c:v>
                </c:pt>
                <c:pt idx="1">
                  <c:v>2.666666666666666</c:v>
                </c:pt>
                <c:pt idx="2">
                  <c:v>2.0</c:v>
                </c:pt>
                <c:pt idx="3">
                  <c:v>0.666666666666667</c:v>
                </c:pt>
                <c:pt idx="4">
                  <c:v>2.0</c:v>
                </c:pt>
                <c:pt idx="5">
                  <c:v>10.66666666666667</c:v>
                </c:pt>
                <c:pt idx="6">
                  <c:v>9.333333333333333</c:v>
                </c:pt>
                <c:pt idx="7">
                  <c:v>2.0</c:v>
                </c:pt>
                <c:pt idx="8">
                  <c:v>7.666666666666667</c:v>
                </c:pt>
                <c:pt idx="9">
                  <c:v>3.0</c:v>
                </c:pt>
                <c:pt idx="10">
                  <c:v>3.0</c:v>
                </c:pt>
                <c:pt idx="11">
                  <c:v>3.333333333333333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  <c:pt idx="16">
                  <c:v>3.333333333333333</c:v>
                </c:pt>
                <c:pt idx="17">
                  <c:v>3.666666666666666</c:v>
                </c:pt>
                <c:pt idx="18">
                  <c:v>1.666666666666667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com!$R$1</c:f>
              <c:strCache>
                <c:ptCount val="1"/>
                <c:pt idx="0">
                  <c:v>3202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com!$R$24:$R$47</c:f>
              <c:numCache>
                <c:formatCode>0.00</c:formatCode>
                <c:ptCount val="24"/>
                <c:pt idx="0">
                  <c:v>0.666666666666667</c:v>
                </c:pt>
                <c:pt idx="1">
                  <c:v>2.0</c:v>
                </c:pt>
                <c:pt idx="2">
                  <c:v>1.666666666666667</c:v>
                </c:pt>
                <c:pt idx="3">
                  <c:v>1.0</c:v>
                </c:pt>
                <c:pt idx="4">
                  <c:v>1.333333333333333</c:v>
                </c:pt>
                <c:pt idx="5">
                  <c:v>2.666666666666666</c:v>
                </c:pt>
                <c:pt idx="6">
                  <c:v>1.666666666666667</c:v>
                </c:pt>
                <c:pt idx="7">
                  <c:v>1.333333333333333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2.333333333333333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2.666666666666666</c:v>
                </c:pt>
                <c:pt idx="16">
                  <c:v>2.666666666666666</c:v>
                </c:pt>
                <c:pt idx="17">
                  <c:v>2.666666666666666</c:v>
                </c:pt>
                <c:pt idx="18">
                  <c:v>1.666666666666667</c:v>
                </c:pt>
                <c:pt idx="19">
                  <c:v>2.666666666666666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com!$AA$1</c:f>
              <c:strCache>
                <c:ptCount val="1"/>
                <c:pt idx="0">
                  <c:v>Out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com!$AA$24:$AA$47</c:f>
              <c:numCache>
                <c:formatCode>0.00</c:formatCode>
                <c:ptCount val="24"/>
                <c:pt idx="0">
                  <c:v>182.0</c:v>
                </c:pt>
                <c:pt idx="1">
                  <c:v>82.66666666666667</c:v>
                </c:pt>
                <c:pt idx="2">
                  <c:v>47.33333333333334</c:v>
                </c:pt>
                <c:pt idx="3">
                  <c:v>120.6666666666667</c:v>
                </c:pt>
                <c:pt idx="4">
                  <c:v>38.33333333333334</c:v>
                </c:pt>
                <c:pt idx="5">
                  <c:v>206.0</c:v>
                </c:pt>
                <c:pt idx="6">
                  <c:v>38.0</c:v>
                </c:pt>
                <c:pt idx="7">
                  <c:v>24.0</c:v>
                </c:pt>
                <c:pt idx="8">
                  <c:v>25.33333333333333</c:v>
                </c:pt>
                <c:pt idx="9">
                  <c:v>79.33333333333333</c:v>
                </c:pt>
                <c:pt idx="10">
                  <c:v>139.6666666666667</c:v>
                </c:pt>
                <c:pt idx="11">
                  <c:v>72.66666666666667</c:v>
                </c:pt>
                <c:pt idx="12">
                  <c:v>210.0</c:v>
                </c:pt>
                <c:pt idx="13">
                  <c:v>505.3333333333333</c:v>
                </c:pt>
                <c:pt idx="14">
                  <c:v>9.333333333333333</c:v>
                </c:pt>
                <c:pt idx="15">
                  <c:v>240.3333333333333</c:v>
                </c:pt>
                <c:pt idx="16">
                  <c:v>191.3333333333333</c:v>
                </c:pt>
                <c:pt idx="17">
                  <c:v>226.6666666666667</c:v>
                </c:pt>
                <c:pt idx="18">
                  <c:v>24.33333333333333</c:v>
                </c:pt>
                <c:pt idx="19">
                  <c:v>22.66666666666667</c:v>
                </c:pt>
                <c:pt idx="20">
                  <c:v>74.33333333333333</c:v>
                </c:pt>
                <c:pt idx="21">
                  <c:v>106.6666666666667</c:v>
                </c:pt>
                <c:pt idx="22">
                  <c:v>3.666666666666666</c:v>
                </c:pt>
                <c:pt idx="23">
                  <c:v>4.666666666666667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com!$AD$1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com!$A$24:$A$47</c:f>
              <c:numCache>
                <c:formatCode>d\-mmm</c:formatCode>
                <c:ptCount val="24"/>
                <c:pt idx="0">
                  <c:v>41485.0</c:v>
                </c:pt>
                <c:pt idx="1">
                  <c:v>41486.0</c:v>
                </c:pt>
                <c:pt idx="2">
                  <c:v>41487.0</c:v>
                </c:pt>
                <c:pt idx="3">
                  <c:v>41488.0</c:v>
                </c:pt>
                <c:pt idx="4">
                  <c:v>41491.0</c:v>
                </c:pt>
                <c:pt idx="5">
                  <c:v>41492.0</c:v>
                </c:pt>
                <c:pt idx="6">
                  <c:v>41493.0</c:v>
                </c:pt>
                <c:pt idx="7">
                  <c:v>41494.0</c:v>
                </c:pt>
                <c:pt idx="8">
                  <c:v>41495.0</c:v>
                </c:pt>
                <c:pt idx="9">
                  <c:v>41498.0</c:v>
                </c:pt>
                <c:pt idx="10">
                  <c:v>41499.0</c:v>
                </c:pt>
                <c:pt idx="11">
                  <c:v>41500.0</c:v>
                </c:pt>
                <c:pt idx="12">
                  <c:v>41501.0</c:v>
                </c:pt>
                <c:pt idx="13">
                  <c:v>41502.0</c:v>
                </c:pt>
                <c:pt idx="14">
                  <c:v>41505.0</c:v>
                </c:pt>
                <c:pt idx="15">
                  <c:v>41506.0</c:v>
                </c:pt>
                <c:pt idx="16">
                  <c:v>41507.0</c:v>
                </c:pt>
                <c:pt idx="17">
                  <c:v>41508.0</c:v>
                </c:pt>
                <c:pt idx="18">
                  <c:v>41509.0</c:v>
                </c:pt>
                <c:pt idx="19">
                  <c:v>41512.0</c:v>
                </c:pt>
                <c:pt idx="20">
                  <c:v>41513.0</c:v>
                </c:pt>
                <c:pt idx="21">
                  <c:v>41514.0</c:v>
                </c:pt>
                <c:pt idx="22">
                  <c:v>41515.0</c:v>
                </c:pt>
                <c:pt idx="23">
                  <c:v>41516.0</c:v>
                </c:pt>
              </c:numCache>
            </c:numRef>
          </c:cat>
          <c:val>
            <c:numRef>
              <c:f>com!$AD$24:$AD$47</c:f>
              <c:numCache>
                <c:formatCode>0.00</c:formatCode>
                <c:ptCount val="24"/>
                <c:pt idx="0">
                  <c:v>3.313725490196079</c:v>
                </c:pt>
                <c:pt idx="1">
                  <c:v>2.313725490196079</c:v>
                </c:pt>
                <c:pt idx="2">
                  <c:v>1.666666666666667</c:v>
                </c:pt>
                <c:pt idx="3">
                  <c:v>1.686274509803921</c:v>
                </c:pt>
                <c:pt idx="4">
                  <c:v>2.862745098039216</c:v>
                </c:pt>
                <c:pt idx="5">
                  <c:v>9.156862745098038</c:v>
                </c:pt>
                <c:pt idx="6">
                  <c:v>4.176470588235294</c:v>
                </c:pt>
                <c:pt idx="7">
                  <c:v>3.196078431372549</c:v>
                </c:pt>
                <c:pt idx="8">
                  <c:v>2.725490196078431</c:v>
                </c:pt>
                <c:pt idx="9">
                  <c:v>3.627450980392157</c:v>
                </c:pt>
                <c:pt idx="10">
                  <c:v>4.411764705882353</c:v>
                </c:pt>
                <c:pt idx="11">
                  <c:v>4.078431372549019</c:v>
                </c:pt>
                <c:pt idx="12">
                  <c:v>4.274509803921567</c:v>
                </c:pt>
                <c:pt idx="13">
                  <c:v>4.0</c:v>
                </c:pt>
                <c:pt idx="14">
                  <c:v>1.392156862745098</c:v>
                </c:pt>
                <c:pt idx="15">
                  <c:v>4.23529411764706</c:v>
                </c:pt>
                <c:pt idx="16">
                  <c:v>4.745098039215684</c:v>
                </c:pt>
                <c:pt idx="17">
                  <c:v>8.875</c:v>
                </c:pt>
                <c:pt idx="18">
                  <c:v>2.294117647058823</c:v>
                </c:pt>
                <c:pt idx="19">
                  <c:v>2.686274509803921</c:v>
                </c:pt>
                <c:pt idx="20">
                  <c:v>2.960784313725491</c:v>
                </c:pt>
                <c:pt idx="21">
                  <c:v>3.313725490196079</c:v>
                </c:pt>
                <c:pt idx="22">
                  <c:v>1.117647058823529</c:v>
                </c:pt>
                <c:pt idx="23">
                  <c:v>1.901960784313726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04856"/>
        <c:axId val="2093199512"/>
      </c:lineChart>
      <c:dateAx>
        <c:axId val="20932048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93199512"/>
        <c:crosses val="autoZero"/>
        <c:auto val="1"/>
        <c:lblOffset val="100"/>
        <c:baseTimeUnit val="days"/>
      </c:dateAx>
      <c:valAx>
        <c:axId val="2093199512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PM2.5 Concentration</a:t>
                </a:r>
                <a:r>
                  <a:rPr lang="en-US" baseline="0"/>
                  <a:t> (µg/m3)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3204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8599999230866"/>
          <c:y val="0.0866262734281212"/>
          <c:w val="0.0695600006572598"/>
          <c:h val="0.860700223730899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Outdoor</a:t>
            </a:r>
            <a:r>
              <a:rPr lang="en-US" baseline="0"/>
              <a:t> AQI and Indoor AQI (BEFORE)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com!$AP$1</c:f>
              <c:strCache>
                <c:ptCount val="1"/>
                <c:pt idx="0">
                  <c:v>Out AQI</c:v>
                </c:pt>
              </c:strCache>
            </c:strRef>
          </c:tx>
          <c:marker>
            <c:symbol val="none"/>
          </c:marker>
          <c:cat>
            <c:numRef>
              <c:f>com!$AO$2:$AO$18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com!$AP$2:$AP$18</c:f>
              <c:numCache>
                <c:formatCode>0.0</c:formatCode>
                <c:ptCount val="17"/>
                <c:pt idx="0">
                  <c:v>4.666666666666667</c:v>
                </c:pt>
                <c:pt idx="1">
                  <c:v>45.0</c:v>
                </c:pt>
                <c:pt idx="2">
                  <c:v>94.0</c:v>
                </c:pt>
                <c:pt idx="3">
                  <c:v>184.6666666666667</c:v>
                </c:pt>
                <c:pt idx="4">
                  <c:v>1.666666666666667</c:v>
                </c:pt>
                <c:pt idx="5">
                  <c:v>130.0</c:v>
                </c:pt>
                <c:pt idx="6">
                  <c:v>152.0</c:v>
                </c:pt>
                <c:pt idx="7">
                  <c:v>63.66666666666666</c:v>
                </c:pt>
                <c:pt idx="8">
                  <c:v>123.0</c:v>
                </c:pt>
                <c:pt idx="9">
                  <c:v>4.666666666666667</c:v>
                </c:pt>
                <c:pt idx="10">
                  <c:v>9.666666666666665</c:v>
                </c:pt>
                <c:pt idx="11">
                  <c:v>174.0</c:v>
                </c:pt>
                <c:pt idx="12">
                  <c:v>176.0</c:v>
                </c:pt>
                <c:pt idx="13">
                  <c:v>89.66666666666667</c:v>
                </c:pt>
                <c:pt idx="14">
                  <c:v>109.6666666666667</c:v>
                </c:pt>
                <c:pt idx="15">
                  <c:v>129.3333333333333</c:v>
                </c:pt>
                <c:pt idx="16">
                  <c:v>147.0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com!$AQ$1</c:f>
              <c:strCache>
                <c:ptCount val="1"/>
                <c:pt idx="0">
                  <c:v>In All</c:v>
                </c:pt>
              </c:strCache>
            </c:strRef>
          </c:tx>
          <c:marker>
            <c:symbol val="none"/>
          </c:marker>
          <c:cat>
            <c:numRef>
              <c:f>com!$AO$2:$AO$18</c:f>
              <c:numCache>
                <c:formatCode>d\-mmm</c:formatCode>
                <c:ptCount val="17"/>
                <c:pt idx="0">
                  <c:v>41323.0</c:v>
                </c:pt>
                <c:pt idx="1">
                  <c:v>41324.0</c:v>
                </c:pt>
                <c:pt idx="2">
                  <c:v>41325.0</c:v>
                </c:pt>
                <c:pt idx="3">
                  <c:v>41326.0</c:v>
                </c:pt>
                <c:pt idx="4">
                  <c:v>41327.0</c:v>
                </c:pt>
                <c:pt idx="5">
                  <c:v>41330.0</c:v>
                </c:pt>
                <c:pt idx="6">
                  <c:v>41331.0</c:v>
                </c:pt>
                <c:pt idx="7">
                  <c:v>41332.0</c:v>
                </c:pt>
                <c:pt idx="8">
                  <c:v>41333.0</c:v>
                </c:pt>
                <c:pt idx="9">
                  <c:v>41334.0</c:v>
                </c:pt>
                <c:pt idx="10">
                  <c:v>41337.0</c:v>
                </c:pt>
                <c:pt idx="11">
                  <c:v>41338.0</c:v>
                </c:pt>
                <c:pt idx="12">
                  <c:v>41339.0</c:v>
                </c:pt>
                <c:pt idx="13">
                  <c:v>41340.0</c:v>
                </c:pt>
                <c:pt idx="14">
                  <c:v>41341.0</c:v>
                </c:pt>
                <c:pt idx="15">
                  <c:v>41344.0</c:v>
                </c:pt>
                <c:pt idx="16">
                  <c:v>41345.0</c:v>
                </c:pt>
              </c:numCache>
            </c:numRef>
          </c:cat>
          <c:val>
            <c:numRef>
              <c:f>com!$AQ$2:$AQ$18</c:f>
              <c:numCache>
                <c:formatCode>0.00</c:formatCode>
                <c:ptCount val="17"/>
                <c:pt idx="0">
                  <c:v>2.020833333333333</c:v>
                </c:pt>
                <c:pt idx="1">
                  <c:v>11.56944444444444</c:v>
                </c:pt>
                <c:pt idx="2">
                  <c:v>16.14583333333334</c:v>
                </c:pt>
                <c:pt idx="3">
                  <c:v>29.49305555555555</c:v>
                </c:pt>
                <c:pt idx="4">
                  <c:v>1.384057971014493</c:v>
                </c:pt>
                <c:pt idx="5">
                  <c:v>28.8888888888889</c:v>
                </c:pt>
                <c:pt idx="6">
                  <c:v>18.72916666666667</c:v>
                </c:pt>
                <c:pt idx="7">
                  <c:v>15.70138888888889</c:v>
                </c:pt>
                <c:pt idx="8">
                  <c:v>25.28260869565218</c:v>
                </c:pt>
                <c:pt idx="9">
                  <c:v>2.534722222222223</c:v>
                </c:pt>
                <c:pt idx="10">
                  <c:v>4.04861111111111</c:v>
                </c:pt>
                <c:pt idx="11">
                  <c:v>35.15972222222222</c:v>
                </c:pt>
                <c:pt idx="12">
                  <c:v>28.18750000000001</c:v>
                </c:pt>
                <c:pt idx="13">
                  <c:v>16.36805555555556</c:v>
                </c:pt>
                <c:pt idx="14">
                  <c:v>15.40972222222222</c:v>
                </c:pt>
                <c:pt idx="15">
                  <c:v>25.61111111111111</c:v>
                </c:pt>
                <c:pt idx="16">
                  <c:v>32.60416666666668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29320"/>
        <c:axId val="2093186216"/>
      </c:lineChart>
      <c:dateAx>
        <c:axId val="20934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93186216"/>
        <c:crosses val="autoZero"/>
        <c:auto val="1"/>
        <c:lblOffset val="100"/>
        <c:baseTimeUnit val="days"/>
      </c:dateAx>
      <c:valAx>
        <c:axId val="2093186216"/>
        <c:scaling>
          <c:orientation val="minMax"/>
          <c:max val="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AQI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342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zoomScale="50" zoomScaleNormal="50" zoomScalePageLayoutView="50" workbookViewId="0">
      <selection activeCell="AA35" sqref="AA35"/>
    </sheetView>
  </sheetViews>
  <sheetFormatPr baseColWidth="10" defaultRowHeight="15" x14ac:dyDescent="0"/>
  <cols>
    <col min="3" max="3" width="11.83203125" bestFit="1" customWidth="1"/>
  </cols>
  <sheetData>
    <row r="1" spans="1:27">
      <c r="A1" t="s">
        <v>4</v>
      </c>
      <c r="B1" t="s">
        <v>0</v>
      </c>
      <c r="C1">
        <v>1138</v>
      </c>
      <c r="D1">
        <v>1127</v>
      </c>
      <c r="E1">
        <v>1118</v>
      </c>
      <c r="F1">
        <v>1114</v>
      </c>
      <c r="G1">
        <v>1109</v>
      </c>
      <c r="H1">
        <v>1200</v>
      </c>
      <c r="I1">
        <v>1300</v>
      </c>
      <c r="J1">
        <v>1501</v>
      </c>
      <c r="K1">
        <v>1505</v>
      </c>
      <c r="L1">
        <v>1600</v>
      </c>
      <c r="M1">
        <v>1601</v>
      </c>
      <c r="N1">
        <v>1611</v>
      </c>
      <c r="O1">
        <v>1632</v>
      </c>
      <c r="P1">
        <v>1680</v>
      </c>
      <c r="Q1">
        <v>1768</v>
      </c>
      <c r="R1">
        <v>1717</v>
      </c>
      <c r="S1">
        <v>2250</v>
      </c>
      <c r="T1">
        <v>2625</v>
      </c>
      <c r="U1">
        <v>2635</v>
      </c>
      <c r="V1">
        <v>2645</v>
      </c>
      <c r="W1">
        <v>2120</v>
      </c>
      <c r="X1">
        <v>2505</v>
      </c>
      <c r="Y1">
        <v>3309</v>
      </c>
      <c r="Z1">
        <v>3202</v>
      </c>
      <c r="AA1" t="s">
        <v>1</v>
      </c>
    </row>
    <row r="2" spans="1:27">
      <c r="A2" s="1">
        <v>41312</v>
      </c>
      <c r="B2" s="2">
        <v>0.375</v>
      </c>
      <c r="C2">
        <v>11</v>
      </c>
      <c r="D2">
        <v>14</v>
      </c>
      <c r="E2">
        <v>12</v>
      </c>
      <c r="F2">
        <v>9</v>
      </c>
      <c r="G2">
        <v>16</v>
      </c>
      <c r="H2">
        <v>6</v>
      </c>
      <c r="I2">
        <v>6</v>
      </c>
      <c r="J2">
        <v>4</v>
      </c>
      <c r="K2">
        <v>7</v>
      </c>
      <c r="L2">
        <v>4</v>
      </c>
      <c r="M2">
        <v>3</v>
      </c>
      <c r="N2">
        <v>1</v>
      </c>
      <c r="O2">
        <v>5</v>
      </c>
      <c r="P2">
        <v>4</v>
      </c>
      <c r="Q2">
        <v>3</v>
      </c>
      <c r="R2">
        <v>7</v>
      </c>
      <c r="S2">
        <v>0</v>
      </c>
      <c r="T2">
        <v>0</v>
      </c>
      <c r="U2">
        <v>1</v>
      </c>
      <c r="V2">
        <v>5</v>
      </c>
      <c r="W2">
        <v>4</v>
      </c>
      <c r="X2">
        <v>4</v>
      </c>
      <c r="Y2">
        <v>2</v>
      </c>
      <c r="Z2">
        <v>5</v>
      </c>
      <c r="AA2">
        <v>18</v>
      </c>
    </row>
    <row r="3" spans="1:27">
      <c r="A3" s="1">
        <v>41312</v>
      </c>
      <c r="B3" s="2">
        <v>0.54166666666666663</v>
      </c>
      <c r="C3">
        <v>12</v>
      </c>
      <c r="D3">
        <v>15</v>
      </c>
      <c r="E3">
        <v>9</v>
      </c>
      <c r="F3" t="s">
        <v>2</v>
      </c>
      <c r="G3">
        <v>7</v>
      </c>
      <c r="H3">
        <v>4</v>
      </c>
      <c r="I3">
        <v>6</v>
      </c>
      <c r="J3">
        <v>6</v>
      </c>
      <c r="K3">
        <v>4</v>
      </c>
      <c r="L3">
        <v>6</v>
      </c>
      <c r="M3">
        <v>2</v>
      </c>
      <c r="N3">
        <v>1</v>
      </c>
      <c r="O3">
        <v>5</v>
      </c>
      <c r="P3">
        <v>2</v>
      </c>
      <c r="Q3">
        <v>1</v>
      </c>
      <c r="R3">
        <v>4</v>
      </c>
      <c r="S3">
        <v>0</v>
      </c>
      <c r="T3">
        <v>0</v>
      </c>
      <c r="U3">
        <v>1</v>
      </c>
      <c r="V3" t="s">
        <v>2</v>
      </c>
      <c r="W3">
        <v>18</v>
      </c>
      <c r="X3">
        <v>3</v>
      </c>
      <c r="Y3">
        <v>4</v>
      </c>
      <c r="Z3">
        <v>4</v>
      </c>
      <c r="AA3">
        <v>10</v>
      </c>
    </row>
    <row r="4" spans="1:27">
      <c r="A4" s="1">
        <v>41312</v>
      </c>
      <c r="B4" s="2">
        <v>0.66666666666666663</v>
      </c>
      <c r="C4">
        <v>11</v>
      </c>
      <c r="D4">
        <v>11</v>
      </c>
      <c r="E4">
        <v>8</v>
      </c>
      <c r="F4">
        <v>6</v>
      </c>
      <c r="G4">
        <v>7</v>
      </c>
      <c r="H4">
        <v>3</v>
      </c>
      <c r="I4">
        <v>9</v>
      </c>
      <c r="J4">
        <v>6</v>
      </c>
      <c r="K4">
        <v>3</v>
      </c>
      <c r="L4">
        <v>3</v>
      </c>
      <c r="M4">
        <v>4</v>
      </c>
      <c r="N4">
        <v>1</v>
      </c>
      <c r="O4">
        <v>4</v>
      </c>
      <c r="P4">
        <v>3</v>
      </c>
      <c r="Q4">
        <v>2</v>
      </c>
      <c r="R4">
        <v>3</v>
      </c>
      <c r="S4">
        <v>0</v>
      </c>
      <c r="T4">
        <v>0</v>
      </c>
      <c r="U4">
        <v>1</v>
      </c>
      <c r="V4">
        <v>1</v>
      </c>
      <c r="W4">
        <v>6</v>
      </c>
      <c r="X4">
        <v>2</v>
      </c>
      <c r="Y4">
        <v>4</v>
      </c>
      <c r="Z4">
        <v>4</v>
      </c>
      <c r="AA4">
        <v>10</v>
      </c>
    </row>
    <row r="5" spans="1:27">
      <c r="A5" s="1">
        <v>41312</v>
      </c>
      <c r="B5" s="2"/>
      <c r="C5" s="3">
        <f>AVERAGE(C2:C4)</f>
        <v>11.333333333333334</v>
      </c>
      <c r="D5" s="3">
        <f t="shared" ref="D5:AA5" si="0">AVERAGE(D2:D4)</f>
        <v>13.333333333333334</v>
      </c>
      <c r="E5" s="3">
        <f t="shared" si="0"/>
        <v>9.6666666666666661</v>
      </c>
      <c r="F5" s="3">
        <f t="shared" si="0"/>
        <v>7.5</v>
      </c>
      <c r="G5" s="3">
        <f t="shared" si="0"/>
        <v>10</v>
      </c>
      <c r="H5" s="3">
        <f t="shared" si="0"/>
        <v>4.333333333333333</v>
      </c>
      <c r="I5" s="3">
        <f t="shared" si="0"/>
        <v>7</v>
      </c>
      <c r="J5" s="3">
        <f t="shared" si="0"/>
        <v>5.333333333333333</v>
      </c>
      <c r="K5" s="3">
        <f t="shared" si="0"/>
        <v>4.666666666666667</v>
      </c>
      <c r="L5" s="3">
        <f t="shared" si="0"/>
        <v>4.333333333333333</v>
      </c>
      <c r="M5" s="3">
        <f t="shared" si="0"/>
        <v>3</v>
      </c>
      <c r="N5" s="3">
        <f t="shared" si="0"/>
        <v>1</v>
      </c>
      <c r="O5" s="3">
        <f t="shared" si="0"/>
        <v>4.666666666666667</v>
      </c>
      <c r="P5" s="3">
        <f t="shared" si="0"/>
        <v>3</v>
      </c>
      <c r="Q5" s="3">
        <f t="shared" si="0"/>
        <v>2</v>
      </c>
      <c r="R5" s="3">
        <f t="shared" si="0"/>
        <v>4.666666666666667</v>
      </c>
      <c r="S5" s="3">
        <f t="shared" si="0"/>
        <v>0</v>
      </c>
      <c r="T5" s="3">
        <f t="shared" si="0"/>
        <v>0</v>
      </c>
      <c r="U5" s="3">
        <f t="shared" si="0"/>
        <v>1</v>
      </c>
      <c r="V5" s="3">
        <f t="shared" si="0"/>
        <v>3</v>
      </c>
      <c r="W5" s="3">
        <f t="shared" si="0"/>
        <v>9.3333333333333339</v>
      </c>
      <c r="X5" s="3">
        <f t="shared" si="0"/>
        <v>3</v>
      </c>
      <c r="Y5" s="3">
        <f t="shared" si="0"/>
        <v>3.3333333333333335</v>
      </c>
      <c r="Z5" s="3">
        <f t="shared" si="0"/>
        <v>4.333333333333333</v>
      </c>
      <c r="AA5" s="3">
        <f t="shared" si="0"/>
        <v>12.666666666666666</v>
      </c>
    </row>
    <row r="6" spans="1:27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1">
        <v>41313</v>
      </c>
      <c r="B7" s="2">
        <v>0.375</v>
      </c>
      <c r="C7">
        <v>54</v>
      </c>
      <c r="D7">
        <v>27</v>
      </c>
      <c r="E7">
        <v>23</v>
      </c>
      <c r="F7">
        <v>14</v>
      </c>
      <c r="G7">
        <v>10</v>
      </c>
      <c r="H7">
        <v>8</v>
      </c>
      <c r="I7">
        <v>10</v>
      </c>
      <c r="J7">
        <v>7</v>
      </c>
      <c r="K7">
        <v>7</v>
      </c>
      <c r="L7">
        <v>7</v>
      </c>
      <c r="M7">
        <v>3</v>
      </c>
      <c r="N7">
        <v>2</v>
      </c>
      <c r="O7">
        <v>12</v>
      </c>
      <c r="P7">
        <v>6</v>
      </c>
      <c r="Q7">
        <v>3</v>
      </c>
      <c r="R7">
        <v>9</v>
      </c>
      <c r="S7">
        <v>1</v>
      </c>
      <c r="T7">
        <v>1</v>
      </c>
      <c r="U7">
        <v>3</v>
      </c>
      <c r="V7">
        <v>3</v>
      </c>
      <c r="W7">
        <v>5</v>
      </c>
      <c r="X7">
        <v>6</v>
      </c>
      <c r="Y7">
        <v>4</v>
      </c>
      <c r="Z7">
        <v>8</v>
      </c>
      <c r="AA7">
        <v>30</v>
      </c>
    </row>
    <row r="8" spans="1:27">
      <c r="A8" s="1">
        <v>41313</v>
      </c>
      <c r="B8" s="2">
        <v>0.54166666666666663</v>
      </c>
      <c r="C8">
        <v>24</v>
      </c>
      <c r="D8">
        <v>20</v>
      </c>
      <c r="E8">
        <v>16</v>
      </c>
      <c r="F8" t="s">
        <v>2</v>
      </c>
      <c r="G8">
        <v>8</v>
      </c>
      <c r="H8">
        <v>7</v>
      </c>
      <c r="I8">
        <v>7</v>
      </c>
      <c r="J8">
        <v>13</v>
      </c>
      <c r="K8">
        <v>9</v>
      </c>
      <c r="L8">
        <v>10</v>
      </c>
      <c r="M8">
        <v>6</v>
      </c>
      <c r="N8">
        <v>2</v>
      </c>
      <c r="O8">
        <v>8</v>
      </c>
      <c r="P8">
        <v>8</v>
      </c>
      <c r="Q8">
        <v>4</v>
      </c>
      <c r="R8">
        <v>15</v>
      </c>
      <c r="S8">
        <v>1</v>
      </c>
      <c r="T8">
        <v>1</v>
      </c>
      <c r="U8">
        <v>3</v>
      </c>
      <c r="V8" t="s">
        <v>2</v>
      </c>
      <c r="W8">
        <v>8</v>
      </c>
      <c r="X8">
        <v>7</v>
      </c>
      <c r="Y8">
        <v>5</v>
      </c>
      <c r="Z8">
        <v>9</v>
      </c>
      <c r="AA8">
        <v>26</v>
      </c>
    </row>
    <row r="9" spans="1:27">
      <c r="A9" s="1">
        <v>41313</v>
      </c>
      <c r="B9" s="2">
        <v>0.66666666666666663</v>
      </c>
      <c r="C9">
        <v>37</v>
      </c>
      <c r="D9">
        <v>38</v>
      </c>
      <c r="E9">
        <v>38</v>
      </c>
      <c r="F9">
        <v>24</v>
      </c>
      <c r="G9">
        <v>14</v>
      </c>
      <c r="H9">
        <v>16</v>
      </c>
      <c r="I9">
        <v>15</v>
      </c>
      <c r="J9">
        <v>12</v>
      </c>
      <c r="K9">
        <v>2</v>
      </c>
      <c r="L9">
        <v>13</v>
      </c>
      <c r="M9">
        <v>12</v>
      </c>
      <c r="N9">
        <v>13</v>
      </c>
      <c r="O9">
        <v>21</v>
      </c>
      <c r="P9">
        <v>8</v>
      </c>
      <c r="Q9">
        <v>7</v>
      </c>
      <c r="R9">
        <v>32</v>
      </c>
      <c r="S9">
        <v>1</v>
      </c>
      <c r="T9">
        <v>2</v>
      </c>
      <c r="U9">
        <v>4</v>
      </c>
      <c r="V9" t="s">
        <v>2</v>
      </c>
      <c r="W9">
        <v>9</v>
      </c>
      <c r="X9">
        <v>8</v>
      </c>
      <c r="Y9">
        <v>5</v>
      </c>
      <c r="Z9">
        <v>10</v>
      </c>
      <c r="AA9">
        <v>52</v>
      </c>
    </row>
    <row r="10" spans="1:27">
      <c r="A10" s="1">
        <v>41313</v>
      </c>
      <c r="B10" s="2"/>
      <c r="C10" s="3">
        <f>AVERAGE(C7:C9)</f>
        <v>38.333333333333336</v>
      </c>
      <c r="D10" s="3">
        <f t="shared" ref="D10" si="1">AVERAGE(D7:D9)</f>
        <v>28.333333333333332</v>
      </c>
      <c r="E10" s="3">
        <f t="shared" ref="E10" si="2">AVERAGE(E7:E9)</f>
        <v>25.666666666666668</v>
      </c>
      <c r="F10" s="3">
        <f t="shared" ref="F10" si="3">AVERAGE(F7:F9)</f>
        <v>19</v>
      </c>
      <c r="G10" s="3">
        <f t="shared" ref="G10" si="4">AVERAGE(G7:G9)</f>
        <v>10.666666666666666</v>
      </c>
      <c r="H10" s="3">
        <f t="shared" ref="H10" si="5">AVERAGE(H7:H9)</f>
        <v>10.333333333333334</v>
      </c>
      <c r="I10" s="3">
        <f t="shared" ref="I10" si="6">AVERAGE(I7:I9)</f>
        <v>10.666666666666666</v>
      </c>
      <c r="J10" s="3">
        <f t="shared" ref="J10" si="7">AVERAGE(J7:J9)</f>
        <v>10.666666666666666</v>
      </c>
      <c r="K10" s="3">
        <f t="shared" ref="K10" si="8">AVERAGE(K7:K9)</f>
        <v>6</v>
      </c>
      <c r="L10" s="3">
        <f t="shared" ref="L10" si="9">AVERAGE(L7:L9)</f>
        <v>10</v>
      </c>
      <c r="M10" s="3">
        <f t="shared" ref="M10" si="10">AVERAGE(M7:M9)</f>
        <v>7</v>
      </c>
      <c r="N10" s="3">
        <f t="shared" ref="N10" si="11">AVERAGE(N7:N9)</f>
        <v>5.666666666666667</v>
      </c>
      <c r="O10" s="3">
        <f t="shared" ref="O10" si="12">AVERAGE(O7:O9)</f>
        <v>13.666666666666666</v>
      </c>
      <c r="P10" s="3">
        <f t="shared" ref="P10" si="13">AVERAGE(P7:P9)</f>
        <v>7.333333333333333</v>
      </c>
      <c r="Q10" s="3">
        <f t="shared" ref="Q10" si="14">AVERAGE(Q7:Q9)</f>
        <v>4.666666666666667</v>
      </c>
      <c r="R10" s="3">
        <f t="shared" ref="R10" si="15">AVERAGE(R7:R9)</f>
        <v>18.666666666666668</v>
      </c>
      <c r="S10" s="3">
        <f t="shared" ref="S10" si="16">AVERAGE(S7:S9)</f>
        <v>1</v>
      </c>
      <c r="T10" s="3">
        <f t="shared" ref="T10" si="17">AVERAGE(T7:T9)</f>
        <v>1.3333333333333333</v>
      </c>
      <c r="U10" s="3">
        <f t="shared" ref="U10" si="18">AVERAGE(U7:U9)</f>
        <v>3.3333333333333335</v>
      </c>
      <c r="V10" s="3">
        <f t="shared" ref="V10" si="19">AVERAGE(V7:V9)</f>
        <v>3</v>
      </c>
      <c r="W10" s="3">
        <f t="shared" ref="W10" si="20">AVERAGE(W7:W9)</f>
        <v>7.333333333333333</v>
      </c>
      <c r="X10" s="3">
        <f t="shared" ref="X10" si="21">AVERAGE(X7:X9)</f>
        <v>7</v>
      </c>
      <c r="Y10" s="3">
        <f t="shared" ref="Y10" si="22">AVERAGE(Y7:Y9)</f>
        <v>4.666666666666667</v>
      </c>
      <c r="Z10" s="3">
        <f t="shared" ref="Z10" si="23">AVERAGE(Z7:Z9)</f>
        <v>9</v>
      </c>
      <c r="AA10" s="3">
        <f t="shared" ref="AA10" si="24">AVERAGE(AA7:AA9)</f>
        <v>36</v>
      </c>
    </row>
    <row r="11" spans="1:27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1">
        <v>41323</v>
      </c>
      <c r="B12" s="2">
        <v>0.375</v>
      </c>
      <c r="C12">
        <v>6</v>
      </c>
      <c r="D12">
        <v>7</v>
      </c>
      <c r="E12">
        <v>7</v>
      </c>
      <c r="F12" t="s">
        <v>2</v>
      </c>
      <c r="G12">
        <v>3</v>
      </c>
      <c r="H12">
        <v>4</v>
      </c>
      <c r="I12">
        <v>3</v>
      </c>
      <c r="J12">
        <v>2</v>
      </c>
      <c r="K12">
        <v>3</v>
      </c>
      <c r="L12">
        <v>2</v>
      </c>
      <c r="M12">
        <v>3</v>
      </c>
      <c r="N12">
        <v>1</v>
      </c>
      <c r="O12">
        <v>4</v>
      </c>
      <c r="P12">
        <v>2</v>
      </c>
      <c r="Q12">
        <v>2</v>
      </c>
      <c r="R12">
        <v>5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8</v>
      </c>
    </row>
    <row r="13" spans="1:27">
      <c r="A13" s="1">
        <v>41323</v>
      </c>
      <c r="B13" s="2">
        <v>0.54166666666666663</v>
      </c>
      <c r="C13">
        <v>2</v>
      </c>
      <c r="D13">
        <v>2</v>
      </c>
      <c r="E13" t="s">
        <v>2</v>
      </c>
      <c r="F13">
        <v>1</v>
      </c>
      <c r="G13">
        <v>2</v>
      </c>
      <c r="H13">
        <v>1</v>
      </c>
      <c r="I13">
        <v>2</v>
      </c>
      <c r="J13">
        <v>2</v>
      </c>
      <c r="K13">
        <v>3</v>
      </c>
      <c r="L13">
        <v>2</v>
      </c>
      <c r="M13">
        <v>1</v>
      </c>
      <c r="N13">
        <v>1</v>
      </c>
      <c r="O13">
        <v>2</v>
      </c>
      <c r="P13">
        <v>1</v>
      </c>
      <c r="Q13">
        <v>1</v>
      </c>
      <c r="R13">
        <v>3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4</v>
      </c>
    </row>
    <row r="14" spans="1:27">
      <c r="A14" s="1">
        <v>41323</v>
      </c>
      <c r="B14" s="2">
        <v>0.66666666666666663</v>
      </c>
      <c r="C14">
        <v>2</v>
      </c>
      <c r="D14">
        <v>2</v>
      </c>
      <c r="E14">
        <v>3</v>
      </c>
      <c r="F14">
        <v>2</v>
      </c>
      <c r="G14">
        <v>4</v>
      </c>
      <c r="H14">
        <v>2</v>
      </c>
      <c r="I14">
        <v>3</v>
      </c>
      <c r="J14">
        <v>3</v>
      </c>
      <c r="K14">
        <v>4</v>
      </c>
      <c r="L14">
        <v>3</v>
      </c>
      <c r="M14">
        <v>1</v>
      </c>
      <c r="N14">
        <v>1</v>
      </c>
      <c r="O14" t="s">
        <v>2</v>
      </c>
      <c r="P14">
        <v>2</v>
      </c>
      <c r="Q14">
        <v>1</v>
      </c>
      <c r="R14">
        <v>5</v>
      </c>
      <c r="S14">
        <v>0</v>
      </c>
      <c r="T14">
        <v>0</v>
      </c>
      <c r="U14">
        <v>1</v>
      </c>
      <c r="V14">
        <v>1</v>
      </c>
      <c r="W14">
        <v>2</v>
      </c>
      <c r="X14">
        <v>1</v>
      </c>
      <c r="Y14">
        <v>1</v>
      </c>
      <c r="Z14">
        <v>1</v>
      </c>
      <c r="AA14">
        <v>2</v>
      </c>
    </row>
    <row r="15" spans="1:27">
      <c r="A15" s="1">
        <v>41323</v>
      </c>
      <c r="B15" s="2"/>
      <c r="C15" s="3">
        <f>AVERAGE(C12:C14)</f>
        <v>3.3333333333333335</v>
      </c>
      <c r="D15" s="3">
        <f t="shared" ref="D15" si="25">AVERAGE(D12:D14)</f>
        <v>3.6666666666666665</v>
      </c>
      <c r="E15" s="3">
        <f t="shared" ref="E15" si="26">AVERAGE(E12:E14)</f>
        <v>5</v>
      </c>
      <c r="F15" s="3">
        <f t="shared" ref="F15" si="27">AVERAGE(F12:F14)</f>
        <v>1.5</v>
      </c>
      <c r="G15" s="3">
        <f t="shared" ref="G15" si="28">AVERAGE(G12:G14)</f>
        <v>3</v>
      </c>
      <c r="H15" s="3">
        <f t="shared" ref="H15" si="29">AVERAGE(H12:H14)</f>
        <v>2.3333333333333335</v>
      </c>
      <c r="I15" s="3">
        <f t="shared" ref="I15" si="30">AVERAGE(I12:I14)</f>
        <v>2.6666666666666665</v>
      </c>
      <c r="J15" s="3">
        <f t="shared" ref="J15" si="31">AVERAGE(J12:J14)</f>
        <v>2.3333333333333335</v>
      </c>
      <c r="K15" s="3">
        <f t="shared" ref="K15" si="32">AVERAGE(K12:K14)</f>
        <v>3.3333333333333335</v>
      </c>
      <c r="L15" s="3">
        <f t="shared" ref="L15" si="33">AVERAGE(L12:L14)</f>
        <v>2.3333333333333335</v>
      </c>
      <c r="M15" s="3">
        <f t="shared" ref="M15" si="34">AVERAGE(M12:M14)</f>
        <v>1.6666666666666667</v>
      </c>
      <c r="N15" s="3">
        <f t="shared" ref="N15" si="35">AVERAGE(N12:N14)</f>
        <v>1</v>
      </c>
      <c r="O15" s="3">
        <f t="shared" ref="O15" si="36">AVERAGE(O12:O14)</f>
        <v>3</v>
      </c>
      <c r="P15" s="3">
        <f t="shared" ref="P15" si="37">AVERAGE(P12:P14)</f>
        <v>1.6666666666666667</v>
      </c>
      <c r="Q15" s="3">
        <f t="shared" ref="Q15" si="38">AVERAGE(Q12:Q14)</f>
        <v>1.3333333333333333</v>
      </c>
      <c r="R15" s="3">
        <f t="shared" ref="R15" si="39">AVERAGE(R12:R14)</f>
        <v>4.333333333333333</v>
      </c>
      <c r="S15" s="3">
        <f t="shared" ref="S15" si="40">AVERAGE(S12:S14)</f>
        <v>0</v>
      </c>
      <c r="T15" s="3">
        <f t="shared" ref="T15" si="41">AVERAGE(T12:T14)</f>
        <v>0</v>
      </c>
      <c r="U15" s="3">
        <f t="shared" ref="U15" si="42">AVERAGE(U12:U14)</f>
        <v>0.33333333333333331</v>
      </c>
      <c r="V15" s="3">
        <f t="shared" ref="V15" si="43">AVERAGE(V12:V14)</f>
        <v>1</v>
      </c>
      <c r="W15" s="3">
        <f t="shared" ref="W15" si="44">AVERAGE(W12:W14)</f>
        <v>1.3333333333333333</v>
      </c>
      <c r="X15" s="3">
        <f t="shared" ref="X15" si="45">AVERAGE(X12:X14)</f>
        <v>1</v>
      </c>
      <c r="Y15" s="3">
        <f t="shared" ref="Y15" si="46">AVERAGE(Y12:Y14)</f>
        <v>1</v>
      </c>
      <c r="Z15" s="3">
        <f t="shared" ref="Z15" si="47">AVERAGE(Z12:Z14)</f>
        <v>1.3333333333333333</v>
      </c>
      <c r="AA15" s="3">
        <f t="shared" ref="AA15" si="48">AVERAGE(AA12:AA14)</f>
        <v>4.666666666666667</v>
      </c>
    </row>
    <row r="16" spans="1:27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>
      <c r="A17" s="1">
        <v>41324</v>
      </c>
      <c r="B17" s="2">
        <v>0.375</v>
      </c>
      <c r="C17">
        <v>6</v>
      </c>
      <c r="D17">
        <v>6</v>
      </c>
      <c r="E17">
        <v>6</v>
      </c>
      <c r="F17">
        <v>4</v>
      </c>
      <c r="G17">
        <v>5</v>
      </c>
      <c r="H17">
        <v>9</v>
      </c>
      <c r="I17">
        <v>6</v>
      </c>
      <c r="J17">
        <v>5</v>
      </c>
      <c r="K17">
        <v>6</v>
      </c>
      <c r="L17">
        <v>6</v>
      </c>
      <c r="M17">
        <v>3</v>
      </c>
      <c r="N17">
        <v>1</v>
      </c>
      <c r="O17">
        <v>7</v>
      </c>
      <c r="P17">
        <v>4</v>
      </c>
      <c r="Q17" t="s">
        <v>2</v>
      </c>
      <c r="R17">
        <v>9</v>
      </c>
      <c r="S17">
        <v>1</v>
      </c>
      <c r="T17">
        <v>0</v>
      </c>
      <c r="U17">
        <v>2</v>
      </c>
      <c r="V17">
        <v>2</v>
      </c>
      <c r="W17">
        <v>7</v>
      </c>
      <c r="X17">
        <v>6</v>
      </c>
      <c r="Y17">
        <v>4</v>
      </c>
      <c r="Z17">
        <v>4</v>
      </c>
      <c r="AA17">
        <v>16</v>
      </c>
    </row>
    <row r="18" spans="1:29">
      <c r="A18" s="1">
        <v>41324</v>
      </c>
      <c r="B18" s="2">
        <v>0.54166666666666663</v>
      </c>
      <c r="C18">
        <v>5</v>
      </c>
      <c r="D18">
        <v>8</v>
      </c>
      <c r="E18">
        <v>5</v>
      </c>
      <c r="F18" t="s">
        <v>2</v>
      </c>
      <c r="G18">
        <v>4</v>
      </c>
      <c r="H18">
        <v>5</v>
      </c>
      <c r="I18">
        <v>5</v>
      </c>
      <c r="J18">
        <v>4</v>
      </c>
      <c r="K18">
        <v>5</v>
      </c>
      <c r="L18">
        <v>7</v>
      </c>
      <c r="M18">
        <v>3</v>
      </c>
      <c r="N18">
        <v>2</v>
      </c>
      <c r="O18">
        <v>5</v>
      </c>
      <c r="P18">
        <v>7</v>
      </c>
      <c r="Q18">
        <v>2</v>
      </c>
      <c r="R18">
        <v>8</v>
      </c>
      <c r="S18">
        <v>1</v>
      </c>
      <c r="T18">
        <v>1</v>
      </c>
      <c r="U18">
        <v>2</v>
      </c>
      <c r="V18">
        <v>4</v>
      </c>
      <c r="W18">
        <v>6</v>
      </c>
      <c r="X18">
        <v>5</v>
      </c>
      <c r="Y18">
        <v>4</v>
      </c>
      <c r="Z18">
        <v>6</v>
      </c>
      <c r="AA18">
        <v>16</v>
      </c>
    </row>
    <row r="19" spans="1:29">
      <c r="A19" s="1">
        <v>41324</v>
      </c>
      <c r="B19" s="2">
        <v>0.66666666666666663</v>
      </c>
      <c r="C19">
        <v>24</v>
      </c>
      <c r="D19">
        <v>27</v>
      </c>
      <c r="E19">
        <v>26</v>
      </c>
      <c r="F19">
        <v>18</v>
      </c>
      <c r="G19">
        <v>29</v>
      </c>
      <c r="H19">
        <v>31</v>
      </c>
      <c r="I19">
        <v>28</v>
      </c>
      <c r="J19">
        <v>29</v>
      </c>
      <c r="K19">
        <v>27</v>
      </c>
      <c r="L19">
        <v>20</v>
      </c>
      <c r="M19">
        <v>34</v>
      </c>
      <c r="N19">
        <v>15</v>
      </c>
      <c r="O19" t="s">
        <v>2</v>
      </c>
      <c r="P19">
        <v>23</v>
      </c>
      <c r="Q19">
        <v>52</v>
      </c>
      <c r="R19">
        <v>69</v>
      </c>
      <c r="S19">
        <v>4</v>
      </c>
      <c r="T19">
        <v>9</v>
      </c>
      <c r="U19">
        <v>9</v>
      </c>
      <c r="V19">
        <v>12</v>
      </c>
      <c r="W19">
        <v>23</v>
      </c>
      <c r="X19">
        <v>22</v>
      </c>
      <c r="Y19">
        <v>21</v>
      </c>
      <c r="Z19">
        <v>24</v>
      </c>
      <c r="AA19">
        <v>103</v>
      </c>
    </row>
    <row r="20" spans="1:29">
      <c r="A20" s="1">
        <v>41324</v>
      </c>
      <c r="B20" s="2"/>
      <c r="C20" s="3">
        <f>AVERAGE(C17:C19)</f>
        <v>11.666666666666666</v>
      </c>
      <c r="D20" s="3">
        <f t="shared" ref="D20" si="49">AVERAGE(D17:D19)</f>
        <v>13.666666666666666</v>
      </c>
      <c r="E20" s="3">
        <f t="shared" ref="E20" si="50">AVERAGE(E17:E19)</f>
        <v>12.333333333333334</v>
      </c>
      <c r="F20" s="3">
        <f t="shared" ref="F20" si="51">AVERAGE(F17:F19)</f>
        <v>11</v>
      </c>
      <c r="G20" s="3">
        <f t="shared" ref="G20" si="52">AVERAGE(G17:G19)</f>
        <v>12.666666666666666</v>
      </c>
      <c r="H20" s="3">
        <f t="shared" ref="H20" si="53">AVERAGE(H17:H19)</f>
        <v>15</v>
      </c>
      <c r="I20" s="3">
        <f t="shared" ref="I20" si="54">AVERAGE(I17:I19)</f>
        <v>13</v>
      </c>
      <c r="J20" s="3">
        <f t="shared" ref="J20" si="55">AVERAGE(J17:J19)</f>
        <v>12.666666666666666</v>
      </c>
      <c r="K20" s="3">
        <f t="shared" ref="K20" si="56">AVERAGE(K17:K19)</f>
        <v>12.666666666666666</v>
      </c>
      <c r="L20" s="3">
        <f t="shared" ref="L20" si="57">AVERAGE(L17:L19)</f>
        <v>11</v>
      </c>
      <c r="M20" s="3">
        <f t="shared" ref="M20" si="58">AVERAGE(M17:M19)</f>
        <v>13.333333333333334</v>
      </c>
      <c r="N20" s="3">
        <f t="shared" ref="N20" si="59">AVERAGE(N17:N19)</f>
        <v>6</v>
      </c>
      <c r="O20" s="3">
        <f t="shared" ref="O20" si="60">AVERAGE(O17:O19)</f>
        <v>6</v>
      </c>
      <c r="P20" s="3">
        <f t="shared" ref="P20" si="61">AVERAGE(P17:P19)</f>
        <v>11.333333333333334</v>
      </c>
      <c r="Q20" s="3">
        <f t="shared" ref="Q20" si="62">AVERAGE(Q17:Q19)</f>
        <v>27</v>
      </c>
      <c r="R20" s="3">
        <f t="shared" ref="R20" si="63">AVERAGE(R17:R19)</f>
        <v>28.666666666666668</v>
      </c>
      <c r="S20" s="3">
        <f t="shared" ref="S20" si="64">AVERAGE(S17:S19)</f>
        <v>2</v>
      </c>
      <c r="T20" s="3">
        <f t="shared" ref="T20" si="65">AVERAGE(T17:T19)</f>
        <v>3.3333333333333335</v>
      </c>
      <c r="U20" s="3">
        <f t="shared" ref="U20" si="66">AVERAGE(U17:U19)</f>
        <v>4.333333333333333</v>
      </c>
      <c r="V20" s="3">
        <f t="shared" ref="V20" si="67">AVERAGE(V17:V19)</f>
        <v>6</v>
      </c>
      <c r="W20" s="3">
        <f t="shared" ref="W20" si="68">AVERAGE(W17:W19)</f>
        <v>12</v>
      </c>
      <c r="X20" s="3">
        <f t="shared" ref="X20" si="69">AVERAGE(X17:X19)</f>
        <v>11</v>
      </c>
      <c r="Y20" s="3">
        <f t="shared" ref="Y20" si="70">AVERAGE(Y17:Y19)</f>
        <v>9.6666666666666661</v>
      </c>
      <c r="Z20" s="3">
        <f t="shared" ref="Z20" si="71">AVERAGE(Z17:Z19)</f>
        <v>11.333333333333334</v>
      </c>
      <c r="AA20" s="3">
        <f t="shared" ref="AA20" si="72">AVERAGE(AA17:AA19)</f>
        <v>45</v>
      </c>
    </row>
    <row r="21" spans="1:29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>
      <c r="A22" s="1">
        <v>41325</v>
      </c>
      <c r="B22" s="2">
        <v>0.375</v>
      </c>
      <c r="C22">
        <v>30</v>
      </c>
      <c r="D22">
        <v>26</v>
      </c>
      <c r="E22">
        <v>28</v>
      </c>
      <c r="F22">
        <v>18</v>
      </c>
      <c r="G22">
        <v>27</v>
      </c>
      <c r="H22">
        <v>27</v>
      </c>
      <c r="I22">
        <v>25</v>
      </c>
      <c r="J22">
        <v>27</v>
      </c>
      <c r="K22">
        <v>29</v>
      </c>
      <c r="L22">
        <v>25</v>
      </c>
      <c r="M22">
        <v>23</v>
      </c>
      <c r="N22">
        <v>33</v>
      </c>
      <c r="O22">
        <v>32</v>
      </c>
      <c r="P22">
        <v>31</v>
      </c>
      <c r="Q22">
        <v>17</v>
      </c>
      <c r="R22">
        <v>52</v>
      </c>
      <c r="S22">
        <v>4</v>
      </c>
      <c r="T22">
        <v>11</v>
      </c>
      <c r="U22">
        <v>10</v>
      </c>
      <c r="V22">
        <v>7</v>
      </c>
      <c r="W22" t="s">
        <v>2</v>
      </c>
      <c r="X22">
        <v>20</v>
      </c>
      <c r="Y22">
        <v>19</v>
      </c>
      <c r="Z22">
        <v>20</v>
      </c>
      <c r="AA22">
        <v>135</v>
      </c>
    </row>
    <row r="23" spans="1:29">
      <c r="A23" s="1">
        <v>41325</v>
      </c>
      <c r="B23" s="2">
        <v>0.54166666666666663</v>
      </c>
      <c r="C23">
        <v>39</v>
      </c>
      <c r="D23">
        <v>21</v>
      </c>
      <c r="E23">
        <v>21</v>
      </c>
      <c r="F23">
        <v>16</v>
      </c>
      <c r="G23">
        <v>23</v>
      </c>
      <c r="H23">
        <v>22</v>
      </c>
      <c r="I23">
        <v>19</v>
      </c>
      <c r="J23">
        <v>21</v>
      </c>
      <c r="K23">
        <v>40</v>
      </c>
      <c r="L23">
        <v>21</v>
      </c>
      <c r="M23">
        <v>19</v>
      </c>
      <c r="N23">
        <v>9</v>
      </c>
      <c r="O23">
        <v>23</v>
      </c>
      <c r="P23">
        <v>37</v>
      </c>
      <c r="Q23">
        <v>16</v>
      </c>
      <c r="R23">
        <v>25</v>
      </c>
      <c r="S23">
        <v>0</v>
      </c>
      <c r="T23">
        <v>3</v>
      </c>
      <c r="U23">
        <v>2</v>
      </c>
      <c r="V23">
        <v>5</v>
      </c>
      <c r="W23">
        <v>15</v>
      </c>
      <c r="X23">
        <v>16</v>
      </c>
      <c r="Y23">
        <v>16</v>
      </c>
      <c r="Z23">
        <v>14</v>
      </c>
      <c r="AA23">
        <v>103</v>
      </c>
    </row>
    <row r="24" spans="1:29">
      <c r="A24" s="1">
        <v>41325</v>
      </c>
      <c r="B24" s="2">
        <v>0.66666666666666663</v>
      </c>
      <c r="C24">
        <v>9</v>
      </c>
      <c r="D24">
        <v>5</v>
      </c>
      <c r="E24">
        <v>7</v>
      </c>
      <c r="F24">
        <v>3</v>
      </c>
      <c r="G24">
        <v>10</v>
      </c>
      <c r="H24">
        <v>7</v>
      </c>
      <c r="I24">
        <v>8</v>
      </c>
      <c r="J24">
        <v>9</v>
      </c>
      <c r="K24">
        <v>12</v>
      </c>
      <c r="L24">
        <v>4</v>
      </c>
      <c r="M24">
        <v>9</v>
      </c>
      <c r="N24">
        <v>3</v>
      </c>
      <c r="O24">
        <v>9</v>
      </c>
      <c r="P24">
        <v>6</v>
      </c>
      <c r="Q24" t="s">
        <v>2</v>
      </c>
      <c r="R24" t="s">
        <v>2</v>
      </c>
      <c r="S24">
        <v>0</v>
      </c>
      <c r="T24">
        <v>0</v>
      </c>
      <c r="U24">
        <v>0</v>
      </c>
      <c r="V24">
        <v>0</v>
      </c>
      <c r="W24">
        <v>4</v>
      </c>
      <c r="X24">
        <v>2</v>
      </c>
      <c r="Y24">
        <v>4</v>
      </c>
      <c r="Z24">
        <v>3</v>
      </c>
      <c r="AA24">
        <v>44</v>
      </c>
      <c r="AC24" t="s">
        <v>3</v>
      </c>
    </row>
    <row r="25" spans="1:29">
      <c r="A25" s="1">
        <v>41325</v>
      </c>
      <c r="B25" s="2"/>
      <c r="C25" s="3">
        <f>AVERAGE(C22:C24)</f>
        <v>26</v>
      </c>
      <c r="D25" s="3">
        <f t="shared" ref="D25" si="73">AVERAGE(D22:D24)</f>
        <v>17.333333333333332</v>
      </c>
      <c r="E25" s="3">
        <f t="shared" ref="E25" si="74">AVERAGE(E22:E24)</f>
        <v>18.666666666666668</v>
      </c>
      <c r="F25" s="3">
        <f t="shared" ref="F25" si="75">AVERAGE(F22:F24)</f>
        <v>12.333333333333334</v>
      </c>
      <c r="G25" s="3">
        <f t="shared" ref="G25" si="76">AVERAGE(G22:G24)</f>
        <v>20</v>
      </c>
      <c r="H25" s="3">
        <f t="shared" ref="H25" si="77">AVERAGE(H22:H24)</f>
        <v>18.666666666666668</v>
      </c>
      <c r="I25" s="3">
        <f t="shared" ref="I25" si="78">AVERAGE(I22:I24)</f>
        <v>17.333333333333332</v>
      </c>
      <c r="J25" s="3">
        <f t="shared" ref="J25" si="79">AVERAGE(J22:J24)</f>
        <v>19</v>
      </c>
      <c r="K25" s="3">
        <f t="shared" ref="K25" si="80">AVERAGE(K22:K24)</f>
        <v>27</v>
      </c>
      <c r="L25" s="3">
        <f t="shared" ref="L25" si="81">AVERAGE(L22:L24)</f>
        <v>16.666666666666668</v>
      </c>
      <c r="M25" s="3">
        <f t="shared" ref="M25" si="82">AVERAGE(M22:M24)</f>
        <v>17</v>
      </c>
      <c r="N25" s="3">
        <f t="shared" ref="N25" si="83">AVERAGE(N22:N24)</f>
        <v>15</v>
      </c>
      <c r="O25" s="3">
        <f t="shared" ref="O25" si="84">AVERAGE(O22:O24)</f>
        <v>21.333333333333332</v>
      </c>
      <c r="P25" s="3">
        <f t="shared" ref="P25" si="85">AVERAGE(P22:P24)</f>
        <v>24.666666666666668</v>
      </c>
      <c r="Q25" s="3">
        <f t="shared" ref="Q25" si="86">AVERAGE(Q22:Q24)</f>
        <v>16.5</v>
      </c>
      <c r="R25" s="3">
        <f t="shared" ref="R25" si="87">AVERAGE(R22:R24)</f>
        <v>38.5</v>
      </c>
      <c r="S25" s="3">
        <f t="shared" ref="S25" si="88">AVERAGE(S22:S24)</f>
        <v>1.3333333333333333</v>
      </c>
      <c r="T25" s="3">
        <f t="shared" ref="T25" si="89">AVERAGE(T22:T24)</f>
        <v>4.666666666666667</v>
      </c>
      <c r="U25" s="3">
        <f t="shared" ref="U25" si="90">AVERAGE(U22:U24)</f>
        <v>4</v>
      </c>
      <c r="V25" s="3">
        <f t="shared" ref="V25" si="91">AVERAGE(V22:V24)</f>
        <v>4</v>
      </c>
      <c r="W25" s="3">
        <f t="shared" ref="W25" si="92">AVERAGE(W22:W24)</f>
        <v>9.5</v>
      </c>
      <c r="X25" s="3">
        <f t="shared" ref="X25" si="93">AVERAGE(X22:X24)</f>
        <v>12.666666666666666</v>
      </c>
      <c r="Y25" s="3">
        <f t="shared" ref="Y25" si="94">AVERAGE(Y22:Y24)</f>
        <v>13</v>
      </c>
      <c r="Z25" s="3">
        <f t="shared" ref="Z25" si="95">AVERAGE(Z22:Z24)</f>
        <v>12.333333333333334</v>
      </c>
      <c r="AA25" s="3">
        <f t="shared" ref="AA25" si="96">AVERAGE(AA22:AA24)</f>
        <v>94</v>
      </c>
    </row>
    <row r="26" spans="1:29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9">
      <c r="A27" s="1">
        <v>41326</v>
      </c>
      <c r="B27" s="2">
        <v>0.375</v>
      </c>
      <c r="C27">
        <v>35</v>
      </c>
      <c r="D27">
        <v>23</v>
      </c>
      <c r="E27">
        <v>207</v>
      </c>
      <c r="F27">
        <v>16</v>
      </c>
      <c r="G27">
        <v>29</v>
      </c>
      <c r="H27">
        <v>29</v>
      </c>
      <c r="I27">
        <v>22</v>
      </c>
      <c r="J27">
        <v>27</v>
      </c>
      <c r="K27">
        <v>39</v>
      </c>
      <c r="L27">
        <v>22</v>
      </c>
      <c r="M27">
        <v>22</v>
      </c>
      <c r="N27">
        <v>15</v>
      </c>
      <c r="O27">
        <v>26</v>
      </c>
      <c r="P27">
        <v>26</v>
      </c>
      <c r="Q27" t="s">
        <v>2</v>
      </c>
      <c r="R27">
        <v>62</v>
      </c>
      <c r="S27">
        <v>0</v>
      </c>
      <c r="T27">
        <v>8</v>
      </c>
      <c r="U27">
        <v>7</v>
      </c>
      <c r="V27">
        <v>5</v>
      </c>
      <c r="W27">
        <v>20</v>
      </c>
      <c r="X27">
        <v>27</v>
      </c>
      <c r="Y27">
        <v>14</v>
      </c>
      <c r="Z27">
        <v>28</v>
      </c>
      <c r="AA27">
        <v>151</v>
      </c>
    </row>
    <row r="28" spans="1:29">
      <c r="A28" s="1">
        <v>41326</v>
      </c>
      <c r="B28" s="2">
        <v>0.54166666666666663</v>
      </c>
      <c r="C28">
        <v>64</v>
      </c>
      <c r="D28">
        <v>35</v>
      </c>
      <c r="E28">
        <v>25</v>
      </c>
      <c r="F28" t="s">
        <v>2</v>
      </c>
      <c r="G28">
        <v>36</v>
      </c>
      <c r="H28">
        <v>35</v>
      </c>
      <c r="I28">
        <v>25</v>
      </c>
      <c r="J28">
        <v>32</v>
      </c>
      <c r="K28">
        <v>66</v>
      </c>
      <c r="L28">
        <v>64</v>
      </c>
      <c r="M28">
        <v>24</v>
      </c>
      <c r="N28">
        <v>12</v>
      </c>
      <c r="O28">
        <v>32</v>
      </c>
      <c r="P28">
        <v>29</v>
      </c>
      <c r="Q28">
        <v>13</v>
      </c>
      <c r="R28">
        <v>92</v>
      </c>
      <c r="S28">
        <v>1</v>
      </c>
      <c r="T28">
        <v>11</v>
      </c>
      <c r="U28">
        <v>10</v>
      </c>
      <c r="V28">
        <v>6</v>
      </c>
      <c r="W28">
        <v>5</v>
      </c>
      <c r="X28">
        <v>29</v>
      </c>
      <c r="Y28">
        <v>18</v>
      </c>
      <c r="Z28">
        <v>29</v>
      </c>
      <c r="AA28">
        <v>184</v>
      </c>
    </row>
    <row r="29" spans="1:29">
      <c r="A29" s="1">
        <v>41326</v>
      </c>
      <c r="B29" s="2">
        <v>0.66666666666666663</v>
      </c>
      <c r="C29">
        <v>33</v>
      </c>
      <c r="D29">
        <v>30</v>
      </c>
      <c r="E29">
        <v>47</v>
      </c>
      <c r="F29">
        <v>22</v>
      </c>
      <c r="G29">
        <v>42</v>
      </c>
      <c r="H29">
        <v>50</v>
      </c>
      <c r="I29">
        <v>8</v>
      </c>
      <c r="J29">
        <v>32</v>
      </c>
      <c r="K29">
        <v>20</v>
      </c>
      <c r="L29">
        <v>32</v>
      </c>
      <c r="M29">
        <v>38</v>
      </c>
      <c r="N29">
        <v>26</v>
      </c>
      <c r="O29" t="s">
        <v>2</v>
      </c>
      <c r="P29">
        <v>31</v>
      </c>
      <c r="Q29">
        <v>20</v>
      </c>
      <c r="R29" t="s">
        <v>2</v>
      </c>
      <c r="S29">
        <v>1</v>
      </c>
      <c r="T29">
        <v>12</v>
      </c>
      <c r="U29">
        <v>13</v>
      </c>
      <c r="V29">
        <v>7</v>
      </c>
      <c r="W29">
        <v>30</v>
      </c>
      <c r="X29">
        <v>32</v>
      </c>
      <c r="Y29">
        <v>21</v>
      </c>
      <c r="Z29">
        <v>33</v>
      </c>
      <c r="AA29">
        <v>219</v>
      </c>
    </row>
    <row r="30" spans="1:29">
      <c r="A30" s="1">
        <v>41326</v>
      </c>
      <c r="B30" s="2"/>
      <c r="C30" s="3">
        <f>AVERAGE(C27:C29)</f>
        <v>44</v>
      </c>
      <c r="D30" s="3">
        <f t="shared" ref="D30" si="97">AVERAGE(D27:D29)</f>
        <v>29.333333333333332</v>
      </c>
      <c r="E30" s="3">
        <f t="shared" ref="E30" si="98">AVERAGE(E27:E29)</f>
        <v>93</v>
      </c>
      <c r="F30" s="3">
        <f t="shared" ref="F30" si="99">AVERAGE(F27:F29)</f>
        <v>19</v>
      </c>
      <c r="G30" s="3">
        <f t="shared" ref="G30" si="100">AVERAGE(G27:G29)</f>
        <v>35.666666666666664</v>
      </c>
      <c r="H30" s="3">
        <f t="shared" ref="H30" si="101">AVERAGE(H27:H29)</f>
        <v>38</v>
      </c>
      <c r="I30" s="3">
        <f t="shared" ref="I30" si="102">AVERAGE(I27:I29)</f>
        <v>18.333333333333332</v>
      </c>
      <c r="J30" s="3">
        <f t="shared" ref="J30" si="103">AVERAGE(J27:J29)</f>
        <v>30.333333333333332</v>
      </c>
      <c r="K30" s="3">
        <f t="shared" ref="K30" si="104">AVERAGE(K27:K29)</f>
        <v>41.666666666666664</v>
      </c>
      <c r="L30" s="3">
        <f t="shared" ref="L30" si="105">AVERAGE(L27:L29)</f>
        <v>39.333333333333336</v>
      </c>
      <c r="M30" s="3">
        <f t="shared" ref="M30" si="106">AVERAGE(M27:M29)</f>
        <v>28</v>
      </c>
      <c r="N30" s="3">
        <f t="shared" ref="N30" si="107">AVERAGE(N27:N29)</f>
        <v>17.666666666666668</v>
      </c>
      <c r="O30" s="3">
        <f t="shared" ref="O30" si="108">AVERAGE(O27:O29)</f>
        <v>29</v>
      </c>
      <c r="P30" s="3">
        <f t="shared" ref="P30" si="109">AVERAGE(P27:P29)</f>
        <v>28.666666666666668</v>
      </c>
      <c r="Q30" s="3">
        <f t="shared" ref="Q30" si="110">AVERAGE(Q27:Q29)</f>
        <v>16.5</v>
      </c>
      <c r="R30" s="3">
        <f t="shared" ref="R30" si="111">AVERAGE(R27:R29)</f>
        <v>77</v>
      </c>
      <c r="S30" s="3">
        <f t="shared" ref="S30" si="112">AVERAGE(S27:S29)</f>
        <v>0.66666666666666663</v>
      </c>
      <c r="T30" s="3">
        <f t="shared" ref="T30" si="113">AVERAGE(T27:T29)</f>
        <v>10.333333333333334</v>
      </c>
      <c r="U30" s="3">
        <f t="shared" ref="U30" si="114">AVERAGE(U27:U29)</f>
        <v>10</v>
      </c>
      <c r="V30" s="3">
        <f t="shared" ref="V30" si="115">AVERAGE(V27:V29)</f>
        <v>6</v>
      </c>
      <c r="W30" s="3">
        <f t="shared" ref="W30" si="116">AVERAGE(W27:W29)</f>
        <v>18.333333333333332</v>
      </c>
      <c r="X30" s="3">
        <f t="shared" ref="X30" si="117">AVERAGE(X27:X29)</f>
        <v>29.333333333333332</v>
      </c>
      <c r="Y30" s="3">
        <f t="shared" ref="Y30" si="118">AVERAGE(Y27:Y29)</f>
        <v>17.666666666666668</v>
      </c>
      <c r="Z30" s="3">
        <f t="shared" ref="Z30" si="119">AVERAGE(Z27:Z29)</f>
        <v>30</v>
      </c>
      <c r="AA30" s="3">
        <f t="shared" ref="AA30" si="120">AVERAGE(AA27:AA29)</f>
        <v>184.66666666666666</v>
      </c>
    </row>
    <row r="31" spans="1:29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9">
      <c r="A32" s="1">
        <v>41327</v>
      </c>
      <c r="B32" s="2">
        <v>0.375</v>
      </c>
      <c r="C32">
        <v>5</v>
      </c>
      <c r="D32">
        <v>1</v>
      </c>
      <c r="E32">
        <v>0</v>
      </c>
      <c r="F32" t="s">
        <v>2</v>
      </c>
      <c r="G32">
        <v>11</v>
      </c>
      <c r="H32">
        <v>0</v>
      </c>
      <c r="I32">
        <v>3</v>
      </c>
      <c r="J32">
        <v>7</v>
      </c>
      <c r="K32">
        <v>19</v>
      </c>
      <c r="L32">
        <v>0</v>
      </c>
      <c r="M32">
        <v>6</v>
      </c>
      <c r="N32">
        <v>8</v>
      </c>
      <c r="O32">
        <v>8</v>
      </c>
      <c r="P32">
        <v>2</v>
      </c>
      <c r="Q32">
        <v>0</v>
      </c>
      <c r="R32">
        <v>15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5</v>
      </c>
    </row>
    <row r="33" spans="1:27">
      <c r="A33" s="1">
        <v>41327</v>
      </c>
      <c r="B33" s="2">
        <v>0.54166666666666663</v>
      </c>
      <c r="C33">
        <v>0</v>
      </c>
      <c r="D33">
        <v>0</v>
      </c>
      <c r="E33">
        <v>0</v>
      </c>
      <c r="F33" t="s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 t="s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41327</v>
      </c>
      <c r="B34" s="2">
        <v>0.66666666666666663</v>
      </c>
      <c r="C34">
        <v>0</v>
      </c>
      <c r="D34">
        <v>0</v>
      </c>
      <c r="E34">
        <v>0</v>
      </c>
      <c r="F34" t="s">
        <v>2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41327</v>
      </c>
      <c r="B35" s="2"/>
      <c r="C35" s="3">
        <f>AVERAGE(C32:C34)</f>
        <v>1.6666666666666667</v>
      </c>
      <c r="D35" s="3">
        <f t="shared" ref="D35" si="121">AVERAGE(D32:D34)</f>
        <v>0.33333333333333331</v>
      </c>
      <c r="E35" s="3">
        <f t="shared" ref="E35" si="122">AVERAGE(E32:E34)</f>
        <v>0</v>
      </c>
      <c r="F35" s="3" t="e">
        <f t="shared" ref="F35" si="123">AVERAGE(F32:F34)</f>
        <v>#DIV/0!</v>
      </c>
      <c r="G35" s="3">
        <f t="shared" ref="G35" si="124">AVERAGE(G32:G34)</f>
        <v>3.6666666666666665</v>
      </c>
      <c r="H35" s="3">
        <f t="shared" ref="H35" si="125">AVERAGE(H32:H34)</f>
        <v>0</v>
      </c>
      <c r="I35" s="3">
        <f t="shared" ref="I35" si="126">AVERAGE(I32:I34)</f>
        <v>1</v>
      </c>
      <c r="J35" s="3">
        <f t="shared" ref="J35" si="127">AVERAGE(J32:J34)</f>
        <v>2.3333333333333335</v>
      </c>
      <c r="K35" s="3">
        <f t="shared" ref="K35" si="128">AVERAGE(K32:K34)</f>
        <v>6.666666666666667</v>
      </c>
      <c r="L35" s="3">
        <f t="shared" ref="L35" si="129">AVERAGE(L32:L34)</f>
        <v>0</v>
      </c>
      <c r="M35" s="3">
        <f t="shared" ref="M35" si="130">AVERAGE(M32:M34)</f>
        <v>2</v>
      </c>
      <c r="N35" s="3">
        <f t="shared" ref="N35" si="131">AVERAGE(N32:N34)</f>
        <v>2.6666666666666665</v>
      </c>
      <c r="O35" s="3">
        <f t="shared" ref="O35" si="132">AVERAGE(O32:O34)</f>
        <v>2.6666666666666665</v>
      </c>
      <c r="P35" s="3">
        <f t="shared" ref="P35" si="133">AVERAGE(P32:P34)</f>
        <v>1</v>
      </c>
      <c r="Q35" s="3">
        <f t="shared" ref="Q35" si="134">AVERAGE(Q32:Q34)</f>
        <v>0</v>
      </c>
      <c r="R35" s="3">
        <f t="shared" ref="R35" si="135">AVERAGE(R32:R34)</f>
        <v>7.5</v>
      </c>
      <c r="S35" s="3">
        <f t="shared" ref="S35" si="136">AVERAGE(S32:S34)</f>
        <v>0</v>
      </c>
      <c r="T35" s="3">
        <f t="shared" ref="T35" si="137">AVERAGE(T32:T34)</f>
        <v>0</v>
      </c>
      <c r="U35" s="3">
        <f t="shared" ref="U35" si="138">AVERAGE(U32:U34)</f>
        <v>0</v>
      </c>
      <c r="V35" s="3">
        <f t="shared" ref="V35" si="139">AVERAGE(V32:V34)</f>
        <v>0</v>
      </c>
      <c r="W35" s="3">
        <f t="shared" ref="W35" si="140">AVERAGE(W32:W34)</f>
        <v>0</v>
      </c>
      <c r="X35" s="3">
        <f t="shared" ref="X35" si="141">AVERAGE(X32:X34)</f>
        <v>0</v>
      </c>
      <c r="Y35" s="3">
        <f t="shared" ref="Y35" si="142">AVERAGE(Y32:Y34)</f>
        <v>0.33333333333333331</v>
      </c>
      <c r="Z35" s="3">
        <f t="shared" ref="Z35" si="143">AVERAGE(Z32:Z34)</f>
        <v>0</v>
      </c>
      <c r="AA35" s="3">
        <f t="shared" ref="AA35" si="144">AVERAGE(AA32:AA34)</f>
        <v>1.6666666666666667</v>
      </c>
    </row>
    <row r="36" spans="1:27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1">
        <v>41330</v>
      </c>
      <c r="B37" s="2">
        <v>0.375</v>
      </c>
      <c r="C37">
        <v>50</v>
      </c>
      <c r="D37">
        <v>31</v>
      </c>
      <c r="E37">
        <v>38</v>
      </c>
      <c r="F37">
        <v>34</v>
      </c>
      <c r="G37">
        <v>48</v>
      </c>
      <c r="H37">
        <v>13</v>
      </c>
      <c r="I37">
        <v>30</v>
      </c>
      <c r="J37">
        <v>44</v>
      </c>
      <c r="K37">
        <v>57</v>
      </c>
      <c r="L37">
        <v>34</v>
      </c>
      <c r="M37">
        <v>22</v>
      </c>
      <c r="N37">
        <v>26</v>
      </c>
      <c r="O37">
        <v>63</v>
      </c>
      <c r="P37">
        <v>32</v>
      </c>
      <c r="Q37">
        <v>28</v>
      </c>
      <c r="R37" t="s">
        <v>2</v>
      </c>
      <c r="S37">
        <v>0</v>
      </c>
      <c r="T37">
        <v>7</v>
      </c>
      <c r="U37">
        <v>8</v>
      </c>
      <c r="V37">
        <v>3</v>
      </c>
      <c r="W37">
        <v>26</v>
      </c>
      <c r="X37">
        <v>32</v>
      </c>
      <c r="Y37">
        <v>22</v>
      </c>
      <c r="Z37">
        <v>25</v>
      </c>
      <c r="AA37">
        <v>140</v>
      </c>
    </row>
    <row r="38" spans="1:27">
      <c r="A38" s="1">
        <v>41330</v>
      </c>
      <c r="B38" s="2">
        <v>0.54166666666666663</v>
      </c>
      <c r="C38">
        <v>35</v>
      </c>
      <c r="D38">
        <v>22</v>
      </c>
      <c r="E38">
        <v>30</v>
      </c>
      <c r="F38" t="s">
        <v>2</v>
      </c>
      <c r="G38">
        <v>39</v>
      </c>
      <c r="H38">
        <v>24</v>
      </c>
      <c r="I38">
        <v>28</v>
      </c>
      <c r="J38">
        <v>37</v>
      </c>
      <c r="K38">
        <v>41</v>
      </c>
      <c r="L38">
        <v>31</v>
      </c>
      <c r="M38">
        <v>13</v>
      </c>
      <c r="N38">
        <v>4</v>
      </c>
      <c r="O38">
        <v>38</v>
      </c>
      <c r="P38">
        <v>33</v>
      </c>
      <c r="Q38">
        <v>39</v>
      </c>
      <c r="R38">
        <v>68</v>
      </c>
      <c r="S38">
        <v>0</v>
      </c>
      <c r="T38">
        <v>6</v>
      </c>
      <c r="U38">
        <v>6</v>
      </c>
      <c r="V38">
        <v>1</v>
      </c>
      <c r="W38">
        <v>23</v>
      </c>
      <c r="X38">
        <v>21</v>
      </c>
      <c r="Y38">
        <v>14</v>
      </c>
      <c r="Z38">
        <v>18</v>
      </c>
      <c r="AA38">
        <v>111</v>
      </c>
    </row>
    <row r="39" spans="1:27">
      <c r="A39" s="1">
        <v>41330</v>
      </c>
      <c r="B39" s="2">
        <v>0.66666666666666663</v>
      </c>
      <c r="C39">
        <v>56</v>
      </c>
      <c r="D39">
        <v>25</v>
      </c>
      <c r="E39">
        <v>58</v>
      </c>
      <c r="F39">
        <v>15</v>
      </c>
      <c r="G39">
        <v>51</v>
      </c>
      <c r="H39">
        <v>37</v>
      </c>
      <c r="I39">
        <v>31</v>
      </c>
      <c r="J39">
        <v>45</v>
      </c>
      <c r="K39">
        <v>51</v>
      </c>
      <c r="L39">
        <v>45</v>
      </c>
      <c r="M39">
        <v>20</v>
      </c>
      <c r="N39">
        <v>4</v>
      </c>
      <c r="O39">
        <v>52</v>
      </c>
      <c r="P39">
        <v>29</v>
      </c>
      <c r="Q39">
        <v>32</v>
      </c>
      <c r="R39">
        <v>89</v>
      </c>
      <c r="S39">
        <v>0</v>
      </c>
      <c r="T39">
        <v>7</v>
      </c>
      <c r="U39">
        <v>6</v>
      </c>
      <c r="V39">
        <v>2</v>
      </c>
      <c r="W39">
        <v>21</v>
      </c>
      <c r="X39">
        <v>29</v>
      </c>
      <c r="Y39">
        <v>15</v>
      </c>
      <c r="Z39">
        <v>13</v>
      </c>
      <c r="AA39">
        <v>139</v>
      </c>
    </row>
    <row r="40" spans="1:27">
      <c r="A40" s="1">
        <v>41330</v>
      </c>
      <c r="B40" s="2"/>
      <c r="C40" s="3">
        <f>AVERAGE(C37:C39)</f>
        <v>47</v>
      </c>
      <c r="D40" s="3">
        <f t="shared" ref="D40" si="145">AVERAGE(D37:D39)</f>
        <v>26</v>
      </c>
      <c r="E40" s="3">
        <f t="shared" ref="E40" si="146">AVERAGE(E37:E39)</f>
        <v>42</v>
      </c>
      <c r="F40" s="3">
        <f t="shared" ref="F40" si="147">AVERAGE(F37:F39)</f>
        <v>24.5</v>
      </c>
      <c r="G40" s="3">
        <f t="shared" ref="G40" si="148">AVERAGE(G37:G39)</f>
        <v>46</v>
      </c>
      <c r="H40" s="3">
        <f t="shared" ref="H40" si="149">AVERAGE(H37:H39)</f>
        <v>24.666666666666668</v>
      </c>
      <c r="I40" s="3">
        <f t="shared" ref="I40" si="150">AVERAGE(I37:I39)</f>
        <v>29.666666666666668</v>
      </c>
      <c r="J40" s="3">
        <f t="shared" ref="J40" si="151">AVERAGE(J37:J39)</f>
        <v>42</v>
      </c>
      <c r="K40" s="3">
        <f t="shared" ref="K40" si="152">AVERAGE(K37:K39)</f>
        <v>49.666666666666664</v>
      </c>
      <c r="L40" s="3">
        <f t="shared" ref="L40" si="153">AVERAGE(L37:L39)</f>
        <v>36.666666666666664</v>
      </c>
      <c r="M40" s="3">
        <f t="shared" ref="M40" si="154">AVERAGE(M37:M39)</f>
        <v>18.333333333333332</v>
      </c>
      <c r="N40" s="3">
        <f t="shared" ref="N40" si="155">AVERAGE(N37:N39)</f>
        <v>11.333333333333334</v>
      </c>
      <c r="O40" s="3">
        <f t="shared" ref="O40" si="156">AVERAGE(O37:O39)</f>
        <v>51</v>
      </c>
      <c r="P40" s="3">
        <f t="shared" ref="P40" si="157">AVERAGE(P37:P39)</f>
        <v>31.333333333333332</v>
      </c>
      <c r="Q40" s="3">
        <f t="shared" ref="Q40" si="158">AVERAGE(Q37:Q39)</f>
        <v>33</v>
      </c>
      <c r="R40" s="3">
        <f t="shared" ref="R40" si="159">AVERAGE(R37:R39)</f>
        <v>78.5</v>
      </c>
      <c r="S40" s="3">
        <f t="shared" ref="S40" si="160">AVERAGE(S37:S39)</f>
        <v>0</v>
      </c>
      <c r="T40" s="3">
        <f t="shared" ref="T40" si="161">AVERAGE(T37:T39)</f>
        <v>6.666666666666667</v>
      </c>
      <c r="U40" s="3">
        <f t="shared" ref="U40" si="162">AVERAGE(U37:U39)</f>
        <v>6.666666666666667</v>
      </c>
      <c r="V40" s="3">
        <f t="shared" ref="V40" si="163">AVERAGE(V37:V39)</f>
        <v>2</v>
      </c>
      <c r="W40" s="3">
        <f t="shared" ref="W40" si="164">AVERAGE(W37:W39)</f>
        <v>23.333333333333332</v>
      </c>
      <c r="X40" s="3">
        <f t="shared" ref="X40" si="165">AVERAGE(X37:X39)</f>
        <v>27.333333333333332</v>
      </c>
      <c r="Y40" s="3">
        <f t="shared" ref="Y40" si="166">AVERAGE(Y37:Y39)</f>
        <v>17</v>
      </c>
      <c r="Z40" s="3">
        <f t="shared" ref="Z40" si="167">AVERAGE(Z37:Z39)</f>
        <v>18.666666666666668</v>
      </c>
      <c r="AA40" s="3">
        <f t="shared" ref="AA40" si="168">AVERAGE(AA37:AA39)</f>
        <v>130</v>
      </c>
    </row>
    <row r="41" spans="1:27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">
        <v>41331</v>
      </c>
      <c r="B42" s="2">
        <v>0.375</v>
      </c>
      <c r="C42">
        <v>10</v>
      </c>
      <c r="D42">
        <v>10</v>
      </c>
      <c r="E42">
        <v>13</v>
      </c>
      <c r="F42">
        <v>7</v>
      </c>
      <c r="G42">
        <v>15</v>
      </c>
      <c r="H42">
        <v>12</v>
      </c>
      <c r="I42">
        <v>10</v>
      </c>
      <c r="J42">
        <v>13</v>
      </c>
      <c r="K42">
        <v>12</v>
      </c>
      <c r="L42">
        <v>9</v>
      </c>
      <c r="M42">
        <v>10</v>
      </c>
      <c r="N42">
        <v>4</v>
      </c>
      <c r="O42">
        <v>11</v>
      </c>
      <c r="P42">
        <v>12</v>
      </c>
      <c r="Q42" t="s">
        <v>2</v>
      </c>
      <c r="R42">
        <v>35</v>
      </c>
      <c r="S42">
        <v>0</v>
      </c>
      <c r="T42">
        <v>3</v>
      </c>
      <c r="U42">
        <v>3</v>
      </c>
      <c r="V42">
        <v>1</v>
      </c>
      <c r="W42">
        <v>7</v>
      </c>
      <c r="X42">
        <v>8</v>
      </c>
      <c r="Y42">
        <v>7</v>
      </c>
      <c r="Z42">
        <v>8</v>
      </c>
      <c r="AA42">
        <v>68</v>
      </c>
    </row>
    <row r="43" spans="1:27">
      <c r="A43" s="1">
        <v>41331</v>
      </c>
      <c r="B43" s="2">
        <v>0.54166666666666663</v>
      </c>
      <c r="C43">
        <v>34</v>
      </c>
      <c r="D43">
        <v>33</v>
      </c>
      <c r="E43">
        <v>40</v>
      </c>
      <c r="F43" t="s">
        <v>2</v>
      </c>
      <c r="G43">
        <v>38</v>
      </c>
      <c r="H43">
        <v>37</v>
      </c>
      <c r="I43">
        <v>23</v>
      </c>
      <c r="J43">
        <v>22</v>
      </c>
      <c r="K43">
        <v>33</v>
      </c>
      <c r="L43">
        <v>23</v>
      </c>
      <c r="M43">
        <v>36</v>
      </c>
      <c r="N43">
        <v>15</v>
      </c>
      <c r="O43">
        <v>29</v>
      </c>
      <c r="P43">
        <v>32</v>
      </c>
      <c r="Q43" t="s">
        <v>2</v>
      </c>
      <c r="R43">
        <v>47</v>
      </c>
      <c r="S43">
        <v>0</v>
      </c>
      <c r="T43">
        <v>11</v>
      </c>
      <c r="U43">
        <v>11</v>
      </c>
      <c r="V43">
        <v>5</v>
      </c>
      <c r="W43" t="s">
        <v>2</v>
      </c>
      <c r="X43">
        <v>26</v>
      </c>
      <c r="Y43">
        <v>13</v>
      </c>
      <c r="Z43">
        <v>23</v>
      </c>
      <c r="AA43">
        <v>208</v>
      </c>
    </row>
    <row r="44" spans="1:27">
      <c r="A44" s="1">
        <v>41331</v>
      </c>
      <c r="B44" s="2">
        <v>0.66666666666666663</v>
      </c>
      <c r="C44">
        <v>27</v>
      </c>
      <c r="D44">
        <v>25</v>
      </c>
      <c r="E44">
        <v>39</v>
      </c>
      <c r="F44">
        <v>15</v>
      </c>
      <c r="G44">
        <v>28</v>
      </c>
      <c r="H44">
        <v>30</v>
      </c>
      <c r="I44">
        <v>18</v>
      </c>
      <c r="J44">
        <v>18</v>
      </c>
      <c r="K44">
        <v>27</v>
      </c>
      <c r="L44">
        <v>15</v>
      </c>
      <c r="M44">
        <v>28</v>
      </c>
      <c r="N44">
        <v>18</v>
      </c>
      <c r="O44">
        <v>21</v>
      </c>
      <c r="P44">
        <v>20</v>
      </c>
      <c r="Q44">
        <v>16</v>
      </c>
      <c r="R44">
        <v>110</v>
      </c>
      <c r="S44">
        <v>0</v>
      </c>
      <c r="T44">
        <v>9</v>
      </c>
      <c r="U44">
        <v>9</v>
      </c>
      <c r="V44">
        <v>3</v>
      </c>
      <c r="W44">
        <v>18</v>
      </c>
      <c r="X44">
        <v>17</v>
      </c>
      <c r="Y44">
        <v>13</v>
      </c>
      <c r="Z44">
        <v>18</v>
      </c>
      <c r="AA44">
        <v>180</v>
      </c>
    </row>
    <row r="45" spans="1:27">
      <c r="A45" s="1">
        <v>41331</v>
      </c>
      <c r="B45" s="2"/>
      <c r="C45" s="3">
        <f>AVERAGE(C42:C44)</f>
        <v>23.666666666666668</v>
      </c>
      <c r="D45" s="3">
        <f t="shared" ref="D45" si="169">AVERAGE(D42:D44)</f>
        <v>22.666666666666668</v>
      </c>
      <c r="E45" s="3">
        <f t="shared" ref="E45" si="170">AVERAGE(E42:E44)</f>
        <v>30.666666666666668</v>
      </c>
      <c r="F45" s="3">
        <f t="shared" ref="F45" si="171">AVERAGE(F42:F44)</f>
        <v>11</v>
      </c>
      <c r="G45" s="3">
        <f t="shared" ref="G45" si="172">AVERAGE(G42:G44)</f>
        <v>27</v>
      </c>
      <c r="H45" s="3">
        <f t="shared" ref="H45" si="173">AVERAGE(H42:H44)</f>
        <v>26.333333333333332</v>
      </c>
      <c r="I45" s="3">
        <f t="shared" ref="I45" si="174">AVERAGE(I42:I44)</f>
        <v>17</v>
      </c>
      <c r="J45" s="3">
        <f t="shared" ref="J45" si="175">AVERAGE(J42:J44)</f>
        <v>17.666666666666668</v>
      </c>
      <c r="K45" s="3">
        <f t="shared" ref="K45" si="176">AVERAGE(K42:K44)</f>
        <v>24</v>
      </c>
      <c r="L45" s="3">
        <f t="shared" ref="L45" si="177">AVERAGE(L42:L44)</f>
        <v>15.666666666666666</v>
      </c>
      <c r="M45" s="3">
        <f t="shared" ref="M45" si="178">AVERAGE(M42:M44)</f>
        <v>24.666666666666668</v>
      </c>
      <c r="N45" s="3">
        <f t="shared" ref="N45" si="179">AVERAGE(N42:N44)</f>
        <v>12.333333333333334</v>
      </c>
      <c r="O45" s="3">
        <f t="shared" ref="O45" si="180">AVERAGE(O42:O44)</f>
        <v>20.333333333333332</v>
      </c>
      <c r="P45" s="3">
        <f t="shared" ref="P45" si="181">AVERAGE(P42:P44)</f>
        <v>21.333333333333332</v>
      </c>
      <c r="Q45" s="3">
        <f t="shared" ref="Q45" si="182">AVERAGE(Q42:Q44)</f>
        <v>16</v>
      </c>
      <c r="R45" s="3">
        <f t="shared" ref="R45" si="183">AVERAGE(R42:R44)</f>
        <v>64</v>
      </c>
      <c r="S45" s="3">
        <f t="shared" ref="S45" si="184">AVERAGE(S42:S44)</f>
        <v>0</v>
      </c>
      <c r="T45" s="3">
        <f t="shared" ref="T45" si="185">AVERAGE(T42:T44)</f>
        <v>7.666666666666667</v>
      </c>
      <c r="U45" s="3">
        <f t="shared" ref="U45" si="186">AVERAGE(U42:U44)</f>
        <v>7.666666666666667</v>
      </c>
      <c r="V45" s="3">
        <f t="shared" ref="V45" si="187">AVERAGE(V42:V44)</f>
        <v>3</v>
      </c>
      <c r="W45" s="3">
        <f t="shared" ref="W45" si="188">AVERAGE(W42:W44)</f>
        <v>12.5</v>
      </c>
      <c r="X45" s="3">
        <f t="shared" ref="X45" si="189">AVERAGE(X42:X44)</f>
        <v>17</v>
      </c>
      <c r="Y45" s="3">
        <f t="shared" ref="Y45" si="190">AVERAGE(Y42:Y44)</f>
        <v>11</v>
      </c>
      <c r="Z45" s="3">
        <f t="shared" ref="Z45" si="191">AVERAGE(Z42:Z44)</f>
        <v>16.333333333333332</v>
      </c>
      <c r="AA45" s="3">
        <f t="shared" ref="AA45" si="192">AVERAGE(AA42:AA44)</f>
        <v>152</v>
      </c>
    </row>
    <row r="46" spans="1:27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1">
        <v>41332</v>
      </c>
      <c r="B47" s="2">
        <v>0.375</v>
      </c>
      <c r="C47">
        <v>55</v>
      </c>
      <c r="D47">
        <v>51</v>
      </c>
      <c r="E47">
        <v>89</v>
      </c>
      <c r="F47">
        <v>70</v>
      </c>
      <c r="G47">
        <v>87</v>
      </c>
      <c r="H47">
        <v>53</v>
      </c>
      <c r="I47">
        <v>82</v>
      </c>
      <c r="J47">
        <v>65</v>
      </c>
      <c r="K47">
        <v>62</v>
      </c>
      <c r="L47">
        <v>49</v>
      </c>
      <c r="M47">
        <v>39</v>
      </c>
      <c r="N47">
        <v>12</v>
      </c>
      <c r="O47">
        <v>90</v>
      </c>
      <c r="P47">
        <v>32</v>
      </c>
      <c r="Q47">
        <v>45</v>
      </c>
      <c r="R47" t="s">
        <v>2</v>
      </c>
      <c r="S47">
        <v>0</v>
      </c>
      <c r="T47">
        <v>9</v>
      </c>
      <c r="U47">
        <v>9</v>
      </c>
      <c r="V47">
        <v>4</v>
      </c>
      <c r="W47">
        <v>45</v>
      </c>
      <c r="X47">
        <v>55</v>
      </c>
      <c r="Y47">
        <v>25</v>
      </c>
      <c r="Z47">
        <v>31</v>
      </c>
      <c r="AA47">
        <v>153</v>
      </c>
    </row>
    <row r="48" spans="1:27">
      <c r="A48" s="1">
        <v>41332</v>
      </c>
      <c r="B48" s="2">
        <v>0.54166666666666663</v>
      </c>
      <c r="C48">
        <v>3</v>
      </c>
      <c r="D48">
        <v>2</v>
      </c>
      <c r="E48">
        <v>2</v>
      </c>
      <c r="F48">
        <v>1</v>
      </c>
      <c r="G48">
        <v>8</v>
      </c>
      <c r="H48">
        <v>2</v>
      </c>
      <c r="I48">
        <v>6</v>
      </c>
      <c r="J48">
        <v>3</v>
      </c>
      <c r="K48">
        <v>7</v>
      </c>
      <c r="L48">
        <v>1</v>
      </c>
      <c r="M48">
        <v>3</v>
      </c>
      <c r="N48">
        <v>0</v>
      </c>
      <c r="O48">
        <v>4</v>
      </c>
      <c r="P48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1</v>
      </c>
      <c r="Z48" t="s">
        <v>2</v>
      </c>
      <c r="AA48">
        <v>22</v>
      </c>
    </row>
    <row r="49" spans="1:27">
      <c r="A49" s="1">
        <v>41332</v>
      </c>
      <c r="B49" s="2">
        <v>0.66666666666666663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 t="s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16</v>
      </c>
    </row>
    <row r="50" spans="1:27">
      <c r="A50" s="1">
        <v>41332</v>
      </c>
      <c r="B50" s="2"/>
      <c r="C50" s="3">
        <f>AVERAGE(C47:C49)</f>
        <v>19.333333333333332</v>
      </c>
      <c r="D50" s="3">
        <f t="shared" ref="D50" si="193">AVERAGE(D47:D49)</f>
        <v>17.666666666666668</v>
      </c>
      <c r="E50" s="3">
        <f t="shared" ref="E50" si="194">AVERAGE(E47:E49)</f>
        <v>30.333333333333332</v>
      </c>
      <c r="F50" s="3">
        <f t="shared" ref="F50" si="195">AVERAGE(F47:F49)</f>
        <v>23.666666666666668</v>
      </c>
      <c r="G50" s="3">
        <f t="shared" ref="G50" si="196">AVERAGE(G47:G49)</f>
        <v>31.666666666666668</v>
      </c>
      <c r="H50" s="3">
        <f t="shared" ref="H50" si="197">AVERAGE(H47:H49)</f>
        <v>18.333333333333332</v>
      </c>
      <c r="I50" s="3">
        <f t="shared" ref="I50" si="198">AVERAGE(I47:I49)</f>
        <v>29.333333333333332</v>
      </c>
      <c r="J50" s="3">
        <f t="shared" ref="J50" si="199">AVERAGE(J47:J49)</f>
        <v>23</v>
      </c>
      <c r="K50" s="3">
        <f t="shared" ref="K50" si="200">AVERAGE(K47:K49)</f>
        <v>23</v>
      </c>
      <c r="L50" s="3">
        <f t="shared" ref="L50" si="201">AVERAGE(L47:L49)</f>
        <v>16.666666666666668</v>
      </c>
      <c r="M50" s="3">
        <f t="shared" ref="M50" si="202">AVERAGE(M47:M49)</f>
        <v>14</v>
      </c>
      <c r="N50" s="3">
        <f t="shared" ref="N50" si="203">AVERAGE(N47:N49)</f>
        <v>4</v>
      </c>
      <c r="O50" s="3">
        <f t="shared" ref="O50" si="204">AVERAGE(O47:O49)</f>
        <v>31.666666666666668</v>
      </c>
      <c r="P50" s="3">
        <f t="shared" ref="P50" si="205">AVERAGE(P47:P49)</f>
        <v>10.666666666666666</v>
      </c>
      <c r="Q50" s="3">
        <f t="shared" ref="Q50" si="206">AVERAGE(Q47:Q49)</f>
        <v>15</v>
      </c>
      <c r="R50" s="3">
        <f t="shared" ref="R50" si="207">AVERAGE(R47:R49)</f>
        <v>3</v>
      </c>
      <c r="S50" s="3">
        <f t="shared" ref="S50" si="208">AVERAGE(S47:S49)</f>
        <v>0</v>
      </c>
      <c r="T50" s="3">
        <f t="shared" ref="T50" si="209">AVERAGE(T47:T49)</f>
        <v>3</v>
      </c>
      <c r="U50" s="3">
        <f t="shared" ref="U50" si="210">AVERAGE(U47:U49)</f>
        <v>3</v>
      </c>
      <c r="V50" s="3">
        <f t="shared" ref="V50" si="211">AVERAGE(V47:V49)</f>
        <v>1.3333333333333333</v>
      </c>
      <c r="W50" s="3">
        <f t="shared" ref="W50" si="212">AVERAGE(W47:W49)</f>
        <v>15.666666666666666</v>
      </c>
      <c r="X50" s="3">
        <f t="shared" ref="X50" si="213">AVERAGE(X47:X49)</f>
        <v>18.333333333333332</v>
      </c>
      <c r="Y50" s="3">
        <f t="shared" ref="Y50" si="214">AVERAGE(Y47:Y49)</f>
        <v>8.6666666666666661</v>
      </c>
      <c r="Z50" s="3">
        <f t="shared" ref="Z50" si="215">AVERAGE(Z47:Z49)</f>
        <v>15.5</v>
      </c>
      <c r="AA50" s="3">
        <f t="shared" ref="AA50" si="216">AVERAGE(AA47:AA49)</f>
        <v>63.666666666666664</v>
      </c>
    </row>
    <row r="51" spans="1:27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1">
        <v>41333</v>
      </c>
      <c r="B52" s="2">
        <v>0.375</v>
      </c>
      <c r="C52">
        <v>89</v>
      </c>
      <c r="D52">
        <v>97</v>
      </c>
      <c r="E52">
        <v>149</v>
      </c>
      <c r="F52" t="s">
        <v>2</v>
      </c>
      <c r="G52">
        <v>99</v>
      </c>
      <c r="H52">
        <v>75</v>
      </c>
      <c r="I52">
        <v>100</v>
      </c>
      <c r="J52">
        <v>111</v>
      </c>
      <c r="K52">
        <v>137</v>
      </c>
      <c r="L52">
        <v>87</v>
      </c>
      <c r="M52">
        <v>52</v>
      </c>
      <c r="N52">
        <v>46</v>
      </c>
      <c r="O52">
        <v>141</v>
      </c>
      <c r="P52">
        <v>73</v>
      </c>
      <c r="Q52">
        <v>46</v>
      </c>
      <c r="R52" t="s">
        <v>2</v>
      </c>
      <c r="S52">
        <v>0</v>
      </c>
      <c r="T52">
        <v>19</v>
      </c>
      <c r="U52">
        <v>17</v>
      </c>
      <c r="V52">
        <v>9</v>
      </c>
      <c r="W52">
        <v>70</v>
      </c>
      <c r="X52">
        <v>43</v>
      </c>
      <c r="Y52">
        <v>48</v>
      </c>
      <c r="Z52">
        <v>44</v>
      </c>
      <c r="AA52">
        <v>359</v>
      </c>
    </row>
    <row r="53" spans="1:27">
      <c r="A53" s="1">
        <v>41333</v>
      </c>
      <c r="B53" s="2">
        <v>0.54166666666666663</v>
      </c>
      <c r="C53">
        <v>16</v>
      </c>
      <c r="D53">
        <v>13</v>
      </c>
      <c r="E53">
        <v>7</v>
      </c>
      <c r="F53">
        <v>5</v>
      </c>
      <c r="G53">
        <v>13</v>
      </c>
      <c r="H53">
        <v>6</v>
      </c>
      <c r="I53">
        <v>3</v>
      </c>
      <c r="J53">
        <v>0</v>
      </c>
      <c r="K53">
        <v>12</v>
      </c>
      <c r="L53">
        <v>7</v>
      </c>
      <c r="M53">
        <v>0</v>
      </c>
      <c r="N53">
        <v>0</v>
      </c>
      <c r="O53">
        <v>23</v>
      </c>
      <c r="P53">
        <v>1</v>
      </c>
      <c r="Q53" t="s">
        <v>2</v>
      </c>
      <c r="R53" t="s">
        <v>2</v>
      </c>
      <c r="S53">
        <v>0</v>
      </c>
      <c r="T53">
        <v>0</v>
      </c>
      <c r="U53">
        <v>0</v>
      </c>
      <c r="V53">
        <v>0</v>
      </c>
      <c r="W53">
        <v>12</v>
      </c>
      <c r="X53">
        <v>18</v>
      </c>
      <c r="Y53">
        <v>7</v>
      </c>
      <c r="Z53">
        <v>2</v>
      </c>
      <c r="AA53">
        <v>4</v>
      </c>
    </row>
    <row r="54" spans="1:27">
      <c r="A54" s="1">
        <v>41333</v>
      </c>
      <c r="B54" s="2">
        <v>0.66666666666666663</v>
      </c>
      <c r="C54">
        <v>6</v>
      </c>
      <c r="D54">
        <v>3</v>
      </c>
      <c r="E54">
        <v>4</v>
      </c>
      <c r="F54">
        <v>0</v>
      </c>
      <c r="G54">
        <v>3</v>
      </c>
      <c r="H54">
        <v>0</v>
      </c>
      <c r="I54">
        <v>0</v>
      </c>
      <c r="J54">
        <v>0</v>
      </c>
      <c r="K54">
        <v>3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2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</v>
      </c>
    </row>
    <row r="55" spans="1:27">
      <c r="A55" s="1">
        <v>41333</v>
      </c>
      <c r="B55" s="2"/>
      <c r="C55" s="3">
        <f>AVERAGE(C52:C54)</f>
        <v>37</v>
      </c>
      <c r="D55" s="3">
        <f t="shared" ref="D55" si="217">AVERAGE(D52:D54)</f>
        <v>37.666666666666664</v>
      </c>
      <c r="E55" s="3">
        <f t="shared" ref="E55" si="218">AVERAGE(E52:E54)</f>
        <v>53.333333333333336</v>
      </c>
      <c r="F55" s="3">
        <f t="shared" ref="F55" si="219">AVERAGE(F52:F54)</f>
        <v>2.5</v>
      </c>
      <c r="G55" s="3">
        <f t="shared" ref="G55" si="220">AVERAGE(G52:G54)</f>
        <v>38.333333333333336</v>
      </c>
      <c r="H55" s="3">
        <f t="shared" ref="H55" si="221">AVERAGE(H52:H54)</f>
        <v>27</v>
      </c>
      <c r="I55" s="3">
        <f t="shared" ref="I55" si="222">AVERAGE(I52:I54)</f>
        <v>34.333333333333336</v>
      </c>
      <c r="J55" s="3">
        <f t="shared" ref="J55" si="223">AVERAGE(J52:J54)</f>
        <v>37</v>
      </c>
      <c r="K55" s="3">
        <f t="shared" ref="K55" si="224">AVERAGE(K52:K54)</f>
        <v>50.666666666666664</v>
      </c>
      <c r="L55" s="3">
        <f t="shared" ref="L55" si="225">AVERAGE(L52:L54)</f>
        <v>32</v>
      </c>
      <c r="M55" s="3">
        <f t="shared" ref="M55" si="226">AVERAGE(M52:M54)</f>
        <v>17.333333333333332</v>
      </c>
      <c r="N55" s="3">
        <f t="shared" ref="N55" si="227">AVERAGE(N52:N54)</f>
        <v>15.333333333333334</v>
      </c>
      <c r="O55" s="3">
        <f t="shared" ref="O55" si="228">AVERAGE(O52:O54)</f>
        <v>54.666666666666664</v>
      </c>
      <c r="P55" s="3">
        <f t="shared" ref="P55" si="229">AVERAGE(P52:P54)</f>
        <v>24.666666666666668</v>
      </c>
      <c r="Q55" s="3">
        <f t="shared" ref="Q55" si="230">AVERAGE(Q52:Q54)</f>
        <v>23</v>
      </c>
      <c r="R55" s="3" t="e">
        <f t="shared" ref="R55" si="231">AVERAGE(R52:R54)</f>
        <v>#DIV/0!</v>
      </c>
      <c r="S55" s="3">
        <f t="shared" ref="S55" si="232">AVERAGE(S52:S54)</f>
        <v>0.33333333333333331</v>
      </c>
      <c r="T55" s="3">
        <f t="shared" ref="T55" si="233">AVERAGE(T52:T54)</f>
        <v>6.333333333333333</v>
      </c>
      <c r="U55" s="3">
        <f t="shared" ref="U55" si="234">AVERAGE(U52:U54)</f>
        <v>5.666666666666667</v>
      </c>
      <c r="V55" s="3">
        <f t="shared" ref="V55" si="235">AVERAGE(V52:V54)</f>
        <v>3</v>
      </c>
      <c r="W55" s="3">
        <f t="shared" ref="W55" si="236">AVERAGE(W52:W54)</f>
        <v>27.333333333333332</v>
      </c>
      <c r="X55" s="3">
        <f t="shared" ref="X55" si="237">AVERAGE(X52:X54)</f>
        <v>20.333333333333332</v>
      </c>
      <c r="Y55" s="3">
        <f t="shared" ref="Y55" si="238">AVERAGE(Y52:Y54)</f>
        <v>18.333333333333332</v>
      </c>
      <c r="Z55" s="3">
        <f t="shared" ref="Z55" si="239">AVERAGE(Z52:Z54)</f>
        <v>15.333333333333334</v>
      </c>
      <c r="AA55" s="3">
        <f t="shared" ref="AA55" si="240">AVERAGE(AA52:AA54)</f>
        <v>123</v>
      </c>
    </row>
    <row r="56" spans="1:27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">
        <v>41334</v>
      </c>
      <c r="B57" s="2">
        <v>0.375</v>
      </c>
      <c r="C57">
        <v>3</v>
      </c>
      <c r="D57">
        <v>4</v>
      </c>
      <c r="E57">
        <v>3</v>
      </c>
      <c r="F57" t="s">
        <v>2</v>
      </c>
      <c r="G57">
        <v>3</v>
      </c>
      <c r="H57">
        <v>2</v>
      </c>
      <c r="I57">
        <v>4</v>
      </c>
      <c r="J57">
        <v>8</v>
      </c>
      <c r="K57">
        <v>3</v>
      </c>
      <c r="L57">
        <v>3</v>
      </c>
      <c r="M57">
        <v>2</v>
      </c>
      <c r="N57">
        <v>1</v>
      </c>
      <c r="O57">
        <v>3</v>
      </c>
      <c r="P57">
        <v>2</v>
      </c>
      <c r="Q57" t="s">
        <v>2</v>
      </c>
      <c r="R57">
        <v>3</v>
      </c>
      <c r="S57">
        <v>0</v>
      </c>
      <c r="T57">
        <v>1</v>
      </c>
      <c r="U57">
        <v>1</v>
      </c>
      <c r="V57">
        <v>1</v>
      </c>
      <c r="W57">
        <v>4</v>
      </c>
      <c r="X57">
        <v>2</v>
      </c>
      <c r="Y57">
        <v>2</v>
      </c>
      <c r="Z57">
        <v>2</v>
      </c>
      <c r="AA57">
        <v>5</v>
      </c>
    </row>
    <row r="58" spans="1:27">
      <c r="A58" s="1">
        <v>41334</v>
      </c>
      <c r="B58" s="2">
        <v>0.54166666666666663</v>
      </c>
      <c r="C58">
        <v>5</v>
      </c>
      <c r="D58">
        <v>5</v>
      </c>
      <c r="E58">
        <v>3</v>
      </c>
      <c r="F58" t="s">
        <v>2</v>
      </c>
      <c r="G58">
        <v>2</v>
      </c>
      <c r="H58">
        <v>2</v>
      </c>
      <c r="I58">
        <v>2</v>
      </c>
      <c r="J58">
        <v>3</v>
      </c>
      <c r="K58">
        <v>3</v>
      </c>
      <c r="L58">
        <v>2</v>
      </c>
      <c r="M58">
        <v>2</v>
      </c>
      <c r="N58">
        <v>1</v>
      </c>
      <c r="O58">
        <v>11</v>
      </c>
      <c r="P58">
        <v>7</v>
      </c>
      <c r="Q58">
        <v>2</v>
      </c>
      <c r="R58">
        <v>2</v>
      </c>
      <c r="S58">
        <v>0</v>
      </c>
      <c r="T58">
        <v>1</v>
      </c>
      <c r="U58">
        <v>1</v>
      </c>
      <c r="V58">
        <v>1</v>
      </c>
      <c r="W58">
        <v>4</v>
      </c>
      <c r="X58">
        <v>3</v>
      </c>
      <c r="Y58">
        <v>2</v>
      </c>
      <c r="Z58">
        <v>3</v>
      </c>
      <c r="AA58">
        <v>5</v>
      </c>
    </row>
    <row r="59" spans="1:27">
      <c r="A59" s="1">
        <v>41334</v>
      </c>
      <c r="B59" s="2">
        <v>0.66666666666666663</v>
      </c>
      <c r="C59">
        <v>4</v>
      </c>
      <c r="D59">
        <v>3</v>
      </c>
      <c r="E59">
        <v>3</v>
      </c>
      <c r="F59">
        <v>2</v>
      </c>
      <c r="G59" t="s">
        <v>2</v>
      </c>
      <c r="H59">
        <v>2</v>
      </c>
      <c r="I59">
        <v>2</v>
      </c>
      <c r="J59">
        <v>3</v>
      </c>
      <c r="K59">
        <v>2</v>
      </c>
      <c r="L59">
        <v>2</v>
      </c>
      <c r="M59">
        <v>3</v>
      </c>
      <c r="N59">
        <v>1</v>
      </c>
      <c r="O59">
        <v>4</v>
      </c>
      <c r="P59">
        <v>4</v>
      </c>
      <c r="Q59">
        <v>2</v>
      </c>
      <c r="R59">
        <v>2</v>
      </c>
      <c r="S59">
        <v>1</v>
      </c>
      <c r="T59">
        <v>0</v>
      </c>
      <c r="U59">
        <v>0</v>
      </c>
      <c r="V59">
        <v>1</v>
      </c>
      <c r="W59">
        <v>3</v>
      </c>
      <c r="X59">
        <v>2</v>
      </c>
      <c r="Y59">
        <v>2</v>
      </c>
      <c r="Z59">
        <v>2</v>
      </c>
      <c r="AA59">
        <v>4</v>
      </c>
    </row>
    <row r="60" spans="1:27">
      <c r="A60" s="1">
        <v>41334</v>
      </c>
      <c r="B60" s="2"/>
      <c r="C60" s="3">
        <f>AVERAGE(C57:C59)</f>
        <v>4</v>
      </c>
      <c r="D60" s="3">
        <f t="shared" ref="D60" si="241">AVERAGE(D57:D59)</f>
        <v>4</v>
      </c>
      <c r="E60" s="3">
        <f t="shared" ref="E60" si="242">AVERAGE(E57:E59)</f>
        <v>3</v>
      </c>
      <c r="F60" s="3">
        <f t="shared" ref="F60" si="243">AVERAGE(F57:F59)</f>
        <v>2</v>
      </c>
      <c r="G60" s="3">
        <f t="shared" ref="G60" si="244">AVERAGE(G57:G59)</f>
        <v>2.5</v>
      </c>
      <c r="H60" s="3">
        <f t="shared" ref="H60" si="245">AVERAGE(H57:H59)</f>
        <v>2</v>
      </c>
      <c r="I60" s="3">
        <f t="shared" ref="I60" si="246">AVERAGE(I57:I59)</f>
        <v>2.6666666666666665</v>
      </c>
      <c r="J60" s="3">
        <f t="shared" ref="J60" si="247">AVERAGE(J57:J59)</f>
        <v>4.666666666666667</v>
      </c>
      <c r="K60" s="3">
        <f t="shared" ref="K60" si="248">AVERAGE(K57:K59)</f>
        <v>2.6666666666666665</v>
      </c>
      <c r="L60" s="3">
        <f t="shared" ref="L60" si="249">AVERAGE(L57:L59)</f>
        <v>2.3333333333333335</v>
      </c>
      <c r="M60" s="3">
        <f t="shared" ref="M60" si="250">AVERAGE(M57:M59)</f>
        <v>2.3333333333333335</v>
      </c>
      <c r="N60" s="3">
        <f t="shared" ref="N60" si="251">AVERAGE(N57:N59)</f>
        <v>1</v>
      </c>
      <c r="O60" s="3">
        <f t="shared" ref="O60" si="252">AVERAGE(O57:O59)</f>
        <v>6</v>
      </c>
      <c r="P60" s="3">
        <f t="shared" ref="P60" si="253">AVERAGE(P57:P59)</f>
        <v>4.333333333333333</v>
      </c>
      <c r="Q60" s="3">
        <f t="shared" ref="Q60" si="254">AVERAGE(Q57:Q59)</f>
        <v>2</v>
      </c>
      <c r="R60" s="3">
        <f t="shared" ref="R60" si="255">AVERAGE(R57:R59)</f>
        <v>2.3333333333333335</v>
      </c>
      <c r="S60" s="3">
        <f t="shared" ref="S60" si="256">AVERAGE(S57:S59)</f>
        <v>0.33333333333333331</v>
      </c>
      <c r="T60" s="3">
        <f t="shared" ref="T60" si="257">AVERAGE(T57:T59)</f>
        <v>0.66666666666666663</v>
      </c>
      <c r="U60" s="3">
        <f t="shared" ref="U60" si="258">AVERAGE(U57:U59)</f>
        <v>0.66666666666666663</v>
      </c>
      <c r="V60" s="3">
        <f t="shared" ref="V60" si="259">AVERAGE(V57:V59)</f>
        <v>1</v>
      </c>
      <c r="W60" s="3">
        <f t="shared" ref="W60" si="260">AVERAGE(W57:W59)</f>
        <v>3.6666666666666665</v>
      </c>
      <c r="X60" s="3">
        <f t="shared" ref="X60" si="261">AVERAGE(X57:X59)</f>
        <v>2.3333333333333335</v>
      </c>
      <c r="Y60" s="3">
        <f t="shared" ref="Y60" si="262">AVERAGE(Y57:Y59)</f>
        <v>2</v>
      </c>
      <c r="Z60" s="3">
        <f t="shared" ref="Z60" si="263">AVERAGE(Z57:Z59)</f>
        <v>2.3333333333333335</v>
      </c>
      <c r="AA60" s="3">
        <f t="shared" ref="AA60" si="264">AVERAGE(AA57:AA59)</f>
        <v>4.666666666666667</v>
      </c>
    </row>
    <row r="61" spans="1:27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1">
        <v>41337</v>
      </c>
      <c r="B62" s="2">
        <v>0.375</v>
      </c>
      <c r="C62">
        <v>7</v>
      </c>
      <c r="D62">
        <v>5</v>
      </c>
      <c r="E62" t="s">
        <v>2</v>
      </c>
      <c r="F62" t="s">
        <v>2</v>
      </c>
      <c r="G62">
        <v>4</v>
      </c>
      <c r="H62">
        <v>4</v>
      </c>
      <c r="I62">
        <v>7</v>
      </c>
      <c r="J62">
        <v>5</v>
      </c>
      <c r="K62">
        <v>6</v>
      </c>
      <c r="L62">
        <v>5</v>
      </c>
      <c r="M62">
        <v>2</v>
      </c>
      <c r="N62">
        <v>2</v>
      </c>
      <c r="O62">
        <v>7</v>
      </c>
      <c r="P62">
        <v>4</v>
      </c>
      <c r="Q62" t="s">
        <v>2</v>
      </c>
      <c r="R62">
        <v>7</v>
      </c>
      <c r="S62">
        <v>1</v>
      </c>
      <c r="T62">
        <v>1</v>
      </c>
      <c r="U62">
        <v>1</v>
      </c>
      <c r="V62">
        <v>1</v>
      </c>
      <c r="W62">
        <v>6</v>
      </c>
      <c r="X62">
        <v>27</v>
      </c>
      <c r="Y62" t="s">
        <v>2</v>
      </c>
      <c r="Z62">
        <v>3</v>
      </c>
      <c r="AA62">
        <v>13</v>
      </c>
    </row>
    <row r="63" spans="1:27">
      <c r="A63" s="1">
        <v>41337</v>
      </c>
      <c r="B63" s="2">
        <v>0.54166666666666663</v>
      </c>
      <c r="C63">
        <v>2</v>
      </c>
      <c r="D63">
        <v>4</v>
      </c>
      <c r="E63">
        <v>22</v>
      </c>
      <c r="F63">
        <v>4</v>
      </c>
      <c r="G63">
        <v>3</v>
      </c>
      <c r="H63">
        <v>2</v>
      </c>
      <c r="I63">
        <v>4</v>
      </c>
      <c r="J63">
        <v>3</v>
      </c>
      <c r="K63">
        <v>3</v>
      </c>
      <c r="L63">
        <v>4</v>
      </c>
      <c r="M63">
        <v>1</v>
      </c>
      <c r="N63">
        <v>1</v>
      </c>
      <c r="O63">
        <v>4</v>
      </c>
      <c r="P63">
        <v>2</v>
      </c>
      <c r="Q63" t="s">
        <v>2</v>
      </c>
      <c r="R63">
        <v>3</v>
      </c>
      <c r="S63">
        <v>0</v>
      </c>
      <c r="T63">
        <v>1</v>
      </c>
      <c r="U63">
        <v>1</v>
      </c>
      <c r="V63">
        <v>5</v>
      </c>
      <c r="W63">
        <v>4</v>
      </c>
      <c r="X63">
        <v>4</v>
      </c>
      <c r="Y63">
        <v>3</v>
      </c>
      <c r="Z63">
        <v>3</v>
      </c>
      <c r="AA63">
        <v>7</v>
      </c>
    </row>
    <row r="64" spans="1:27">
      <c r="A64" s="1">
        <v>41337</v>
      </c>
      <c r="B64" s="2">
        <v>0.66666666666666663</v>
      </c>
      <c r="C64">
        <v>3</v>
      </c>
      <c r="D64">
        <v>3</v>
      </c>
      <c r="E64">
        <v>4</v>
      </c>
      <c r="F64">
        <v>3</v>
      </c>
      <c r="G64">
        <v>3</v>
      </c>
      <c r="H64">
        <v>3</v>
      </c>
      <c r="I64">
        <v>4</v>
      </c>
      <c r="J64">
        <v>4</v>
      </c>
      <c r="K64">
        <v>4</v>
      </c>
      <c r="L64">
        <v>2</v>
      </c>
      <c r="M64">
        <v>2</v>
      </c>
      <c r="N64">
        <v>1</v>
      </c>
      <c r="O64" t="s">
        <v>2</v>
      </c>
      <c r="P64">
        <v>2</v>
      </c>
      <c r="Q64">
        <v>3</v>
      </c>
      <c r="R64">
        <v>8</v>
      </c>
      <c r="S64">
        <v>0</v>
      </c>
      <c r="T64">
        <v>2</v>
      </c>
      <c r="U64">
        <v>4</v>
      </c>
      <c r="V64">
        <v>6</v>
      </c>
      <c r="W64">
        <v>4</v>
      </c>
      <c r="X64">
        <v>3</v>
      </c>
      <c r="Y64">
        <v>2</v>
      </c>
      <c r="Z64">
        <v>3</v>
      </c>
      <c r="AA64">
        <v>9</v>
      </c>
    </row>
    <row r="65" spans="1:27">
      <c r="A65" s="1">
        <v>41337</v>
      </c>
      <c r="B65" s="2"/>
      <c r="C65" s="3">
        <f>AVERAGE(C62:C64)</f>
        <v>4</v>
      </c>
      <c r="D65" s="3">
        <f t="shared" ref="D65" si="265">AVERAGE(D62:D64)</f>
        <v>4</v>
      </c>
      <c r="E65" s="3">
        <f t="shared" ref="E65" si="266">AVERAGE(E62:E64)</f>
        <v>13</v>
      </c>
      <c r="F65" s="3">
        <f t="shared" ref="F65" si="267">AVERAGE(F62:F64)</f>
        <v>3.5</v>
      </c>
      <c r="G65" s="3">
        <f t="shared" ref="G65" si="268">AVERAGE(G62:G64)</f>
        <v>3.3333333333333335</v>
      </c>
      <c r="H65" s="3">
        <f t="shared" ref="H65" si="269">AVERAGE(H62:H64)</f>
        <v>3</v>
      </c>
      <c r="I65" s="3">
        <f t="shared" ref="I65" si="270">AVERAGE(I62:I64)</f>
        <v>5</v>
      </c>
      <c r="J65" s="3">
        <f t="shared" ref="J65" si="271">AVERAGE(J62:J64)</f>
        <v>4</v>
      </c>
      <c r="K65" s="3">
        <f t="shared" ref="K65" si="272">AVERAGE(K62:K64)</f>
        <v>4.333333333333333</v>
      </c>
      <c r="L65" s="3">
        <f t="shared" ref="L65" si="273">AVERAGE(L62:L64)</f>
        <v>3.6666666666666665</v>
      </c>
      <c r="M65" s="3">
        <f t="shared" ref="M65" si="274">AVERAGE(M62:M64)</f>
        <v>1.6666666666666667</v>
      </c>
      <c r="N65" s="3">
        <f t="shared" ref="N65" si="275">AVERAGE(N62:N64)</f>
        <v>1.3333333333333333</v>
      </c>
      <c r="O65" s="3">
        <f t="shared" ref="O65" si="276">AVERAGE(O62:O64)</f>
        <v>5.5</v>
      </c>
      <c r="P65" s="3">
        <f t="shared" ref="P65" si="277">AVERAGE(P62:P64)</f>
        <v>2.6666666666666665</v>
      </c>
      <c r="Q65" s="3">
        <f t="shared" ref="Q65" si="278">AVERAGE(Q62:Q64)</f>
        <v>3</v>
      </c>
      <c r="R65" s="3">
        <f t="shared" ref="R65" si="279">AVERAGE(R62:R64)</f>
        <v>6</v>
      </c>
      <c r="S65" s="3">
        <f t="shared" ref="S65" si="280">AVERAGE(S62:S64)</f>
        <v>0.33333333333333331</v>
      </c>
      <c r="T65" s="3">
        <f t="shared" ref="T65" si="281">AVERAGE(T62:T64)</f>
        <v>1.3333333333333333</v>
      </c>
      <c r="U65" s="3">
        <f t="shared" ref="U65" si="282">AVERAGE(U62:U64)</f>
        <v>2</v>
      </c>
      <c r="V65" s="3">
        <f t="shared" ref="V65" si="283">AVERAGE(V62:V64)</f>
        <v>4</v>
      </c>
      <c r="W65" s="3">
        <f t="shared" ref="W65" si="284">AVERAGE(W62:W64)</f>
        <v>4.666666666666667</v>
      </c>
      <c r="X65" s="3">
        <f t="shared" ref="X65" si="285">AVERAGE(X62:X64)</f>
        <v>11.333333333333334</v>
      </c>
      <c r="Y65" s="3">
        <f t="shared" ref="Y65" si="286">AVERAGE(Y62:Y64)</f>
        <v>2.5</v>
      </c>
      <c r="Z65" s="3">
        <f t="shared" ref="Z65" si="287">AVERAGE(Z62:Z64)</f>
        <v>3</v>
      </c>
      <c r="AA65" s="3">
        <f t="shared" ref="AA65" si="288">AVERAGE(AA62:AA64)</f>
        <v>9.6666666666666661</v>
      </c>
    </row>
    <row r="66" spans="1:27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1">
        <v>41338</v>
      </c>
      <c r="B67" s="2">
        <v>0.375</v>
      </c>
      <c r="C67">
        <v>27</v>
      </c>
      <c r="D67">
        <v>27</v>
      </c>
      <c r="E67">
        <v>36</v>
      </c>
      <c r="F67">
        <v>25</v>
      </c>
      <c r="G67">
        <v>42</v>
      </c>
      <c r="H67">
        <v>36</v>
      </c>
      <c r="I67">
        <v>43</v>
      </c>
      <c r="J67">
        <v>36</v>
      </c>
      <c r="K67">
        <v>70</v>
      </c>
      <c r="L67">
        <v>40</v>
      </c>
      <c r="M67">
        <v>28</v>
      </c>
      <c r="N67">
        <v>17</v>
      </c>
      <c r="O67">
        <v>64</v>
      </c>
      <c r="P67">
        <v>40</v>
      </c>
      <c r="Q67">
        <v>18</v>
      </c>
      <c r="R67">
        <v>109</v>
      </c>
      <c r="S67">
        <v>6</v>
      </c>
      <c r="T67">
        <v>15</v>
      </c>
      <c r="U67">
        <v>12</v>
      </c>
      <c r="V67">
        <v>45</v>
      </c>
      <c r="W67">
        <v>30</v>
      </c>
      <c r="X67">
        <v>26</v>
      </c>
      <c r="Y67">
        <v>24</v>
      </c>
      <c r="Z67">
        <v>30</v>
      </c>
      <c r="AA67">
        <v>152</v>
      </c>
    </row>
    <row r="68" spans="1:27">
      <c r="A68" s="1">
        <v>41338</v>
      </c>
      <c r="B68" s="2">
        <v>0.54166666666666663</v>
      </c>
      <c r="C68">
        <v>36</v>
      </c>
      <c r="D68">
        <v>25</v>
      </c>
      <c r="E68">
        <v>28</v>
      </c>
      <c r="F68">
        <v>18</v>
      </c>
      <c r="G68">
        <v>29</v>
      </c>
      <c r="H68">
        <v>36</v>
      </c>
      <c r="I68">
        <v>46</v>
      </c>
      <c r="J68">
        <v>38</v>
      </c>
      <c r="K68">
        <v>63</v>
      </c>
      <c r="L68">
        <v>24</v>
      </c>
      <c r="M68">
        <v>26</v>
      </c>
      <c r="N68">
        <v>12</v>
      </c>
      <c r="O68">
        <v>46</v>
      </c>
      <c r="P68">
        <v>75</v>
      </c>
      <c r="Q68">
        <v>37</v>
      </c>
      <c r="R68">
        <v>83</v>
      </c>
      <c r="S68">
        <v>4</v>
      </c>
      <c r="T68">
        <v>34</v>
      </c>
      <c r="U68">
        <v>21</v>
      </c>
      <c r="V68">
        <v>55</v>
      </c>
      <c r="W68">
        <v>22</v>
      </c>
      <c r="X68">
        <v>20</v>
      </c>
      <c r="Y68">
        <v>19</v>
      </c>
      <c r="Z68">
        <v>22</v>
      </c>
      <c r="AA68">
        <v>161</v>
      </c>
    </row>
    <row r="69" spans="1:27">
      <c r="A69" s="1">
        <v>41338</v>
      </c>
      <c r="B69" s="2">
        <v>0.66666666666666663</v>
      </c>
      <c r="C69">
        <v>37</v>
      </c>
      <c r="D69">
        <v>23</v>
      </c>
      <c r="E69">
        <v>36</v>
      </c>
      <c r="F69">
        <v>20</v>
      </c>
      <c r="G69">
        <v>32</v>
      </c>
      <c r="H69">
        <v>38</v>
      </c>
      <c r="I69">
        <v>39</v>
      </c>
      <c r="J69">
        <v>48</v>
      </c>
      <c r="K69">
        <v>67</v>
      </c>
      <c r="L69">
        <v>31</v>
      </c>
      <c r="M69">
        <v>36</v>
      </c>
      <c r="N69">
        <v>14</v>
      </c>
      <c r="O69" t="s">
        <v>2</v>
      </c>
      <c r="P69">
        <v>38</v>
      </c>
      <c r="Q69" t="s">
        <v>2</v>
      </c>
      <c r="R69">
        <v>119</v>
      </c>
      <c r="S69">
        <v>5</v>
      </c>
      <c r="T69">
        <v>38</v>
      </c>
      <c r="U69">
        <v>21</v>
      </c>
      <c r="V69">
        <v>61</v>
      </c>
      <c r="W69">
        <v>22</v>
      </c>
      <c r="X69">
        <v>20</v>
      </c>
      <c r="Y69">
        <v>16</v>
      </c>
      <c r="Z69">
        <v>23</v>
      </c>
      <c r="AA69">
        <v>209</v>
      </c>
    </row>
    <row r="70" spans="1:27">
      <c r="A70" s="1">
        <v>41338</v>
      </c>
      <c r="B70" s="2"/>
      <c r="C70" s="3">
        <f>AVERAGE(C67:C69)</f>
        <v>33.333333333333336</v>
      </c>
      <c r="D70" s="3">
        <f t="shared" ref="D70" si="289">AVERAGE(D67:D69)</f>
        <v>25</v>
      </c>
      <c r="E70" s="3">
        <f t="shared" ref="E70" si="290">AVERAGE(E67:E69)</f>
        <v>33.333333333333336</v>
      </c>
      <c r="F70" s="3">
        <f t="shared" ref="F70" si="291">AVERAGE(F67:F69)</f>
        <v>21</v>
      </c>
      <c r="G70" s="3">
        <f t="shared" ref="G70" si="292">AVERAGE(G67:G69)</f>
        <v>34.333333333333336</v>
      </c>
      <c r="H70" s="3">
        <f t="shared" ref="H70" si="293">AVERAGE(H67:H69)</f>
        <v>36.666666666666664</v>
      </c>
      <c r="I70" s="3">
        <f t="shared" ref="I70" si="294">AVERAGE(I67:I69)</f>
        <v>42.666666666666664</v>
      </c>
      <c r="J70" s="3">
        <f t="shared" ref="J70" si="295">AVERAGE(J67:J69)</f>
        <v>40.666666666666664</v>
      </c>
      <c r="K70" s="3">
        <f t="shared" ref="K70" si="296">AVERAGE(K67:K69)</f>
        <v>66.666666666666671</v>
      </c>
      <c r="L70" s="3">
        <f t="shared" ref="L70" si="297">AVERAGE(L67:L69)</f>
        <v>31.666666666666668</v>
      </c>
      <c r="M70" s="3">
        <f t="shared" ref="M70" si="298">AVERAGE(M67:M69)</f>
        <v>30</v>
      </c>
      <c r="N70" s="3">
        <f t="shared" ref="N70" si="299">AVERAGE(N67:N69)</f>
        <v>14.333333333333334</v>
      </c>
      <c r="O70" s="3">
        <f t="shared" ref="O70" si="300">AVERAGE(O67:O69)</f>
        <v>55</v>
      </c>
      <c r="P70" s="3">
        <f t="shared" ref="P70" si="301">AVERAGE(P67:P69)</f>
        <v>51</v>
      </c>
      <c r="Q70" s="3">
        <f t="shared" ref="Q70" si="302">AVERAGE(Q67:Q69)</f>
        <v>27.5</v>
      </c>
      <c r="R70" s="3">
        <f t="shared" ref="R70" si="303">AVERAGE(R67:R69)</f>
        <v>103.66666666666667</v>
      </c>
      <c r="S70" s="3">
        <f t="shared" ref="S70" si="304">AVERAGE(S67:S69)</f>
        <v>5</v>
      </c>
      <c r="T70" s="3">
        <f t="shared" ref="T70" si="305">AVERAGE(T67:T69)</f>
        <v>29</v>
      </c>
      <c r="U70" s="3">
        <f t="shared" ref="U70" si="306">AVERAGE(U67:U69)</f>
        <v>18</v>
      </c>
      <c r="V70" s="3">
        <f t="shared" ref="V70" si="307">AVERAGE(V67:V69)</f>
        <v>53.666666666666664</v>
      </c>
      <c r="W70" s="3">
        <f t="shared" ref="W70" si="308">AVERAGE(W67:W69)</f>
        <v>24.666666666666668</v>
      </c>
      <c r="X70" s="3">
        <f t="shared" ref="X70" si="309">AVERAGE(X67:X69)</f>
        <v>22</v>
      </c>
      <c r="Y70" s="3">
        <f t="shared" ref="Y70" si="310">AVERAGE(Y67:Y69)</f>
        <v>19.666666666666668</v>
      </c>
      <c r="Z70" s="3">
        <f t="shared" ref="Z70" si="311">AVERAGE(Z67:Z69)</f>
        <v>25</v>
      </c>
      <c r="AA70" s="3">
        <f t="shared" ref="AA70" si="312">AVERAGE(AA67:AA69)</f>
        <v>174</v>
      </c>
    </row>
    <row r="71" spans="1:27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1">
        <v>41339</v>
      </c>
      <c r="B72" s="2">
        <v>0.375</v>
      </c>
      <c r="C72">
        <v>32</v>
      </c>
      <c r="D72">
        <v>21</v>
      </c>
      <c r="E72">
        <v>33</v>
      </c>
      <c r="F72">
        <v>19</v>
      </c>
      <c r="G72">
        <v>28</v>
      </c>
      <c r="H72">
        <v>34</v>
      </c>
      <c r="I72">
        <v>59</v>
      </c>
      <c r="J72">
        <v>40</v>
      </c>
      <c r="K72">
        <v>72</v>
      </c>
      <c r="L72">
        <v>29</v>
      </c>
      <c r="M72">
        <v>31</v>
      </c>
      <c r="N72">
        <v>15</v>
      </c>
      <c r="O72">
        <v>70</v>
      </c>
      <c r="P72">
        <v>42</v>
      </c>
      <c r="Q72" t="s">
        <v>2</v>
      </c>
      <c r="R72">
        <v>147</v>
      </c>
      <c r="S72">
        <v>5</v>
      </c>
      <c r="T72">
        <v>37</v>
      </c>
      <c r="U72">
        <v>20</v>
      </c>
      <c r="V72">
        <v>63</v>
      </c>
      <c r="W72">
        <v>25</v>
      </c>
      <c r="X72">
        <v>19</v>
      </c>
      <c r="Y72">
        <v>17</v>
      </c>
      <c r="Z72">
        <v>22</v>
      </c>
      <c r="AA72">
        <v>244</v>
      </c>
    </row>
    <row r="73" spans="1:27">
      <c r="A73" s="1">
        <v>41339</v>
      </c>
      <c r="B73" s="2">
        <v>0.54166666666666663</v>
      </c>
      <c r="C73">
        <v>29</v>
      </c>
      <c r="D73">
        <v>19</v>
      </c>
      <c r="E73">
        <v>29</v>
      </c>
      <c r="F73" t="s">
        <v>2</v>
      </c>
      <c r="G73">
        <v>22</v>
      </c>
      <c r="H73">
        <v>26</v>
      </c>
      <c r="I73">
        <v>26</v>
      </c>
      <c r="J73">
        <v>38</v>
      </c>
      <c r="K73">
        <v>68</v>
      </c>
      <c r="L73">
        <v>29</v>
      </c>
      <c r="M73">
        <v>26</v>
      </c>
      <c r="N73">
        <v>31</v>
      </c>
      <c r="O73">
        <v>51</v>
      </c>
      <c r="P73">
        <v>34</v>
      </c>
      <c r="Q73">
        <v>18</v>
      </c>
      <c r="R73">
        <v>121</v>
      </c>
      <c r="S73">
        <v>4</v>
      </c>
      <c r="T73">
        <v>38</v>
      </c>
      <c r="U73">
        <v>22</v>
      </c>
      <c r="V73">
        <v>65</v>
      </c>
      <c r="W73">
        <v>20</v>
      </c>
      <c r="X73">
        <v>16</v>
      </c>
      <c r="Y73">
        <v>18</v>
      </c>
      <c r="Z73">
        <v>18</v>
      </c>
      <c r="AA73">
        <v>197</v>
      </c>
    </row>
    <row r="74" spans="1:27">
      <c r="A74" s="1">
        <v>41339</v>
      </c>
      <c r="B74" s="2">
        <v>0.66666666666666663</v>
      </c>
      <c r="C74">
        <v>7</v>
      </c>
      <c r="D74">
        <v>7</v>
      </c>
      <c r="E74">
        <v>11</v>
      </c>
      <c r="F74">
        <v>6</v>
      </c>
      <c r="G74">
        <v>8</v>
      </c>
      <c r="H74">
        <v>10</v>
      </c>
      <c r="I74">
        <v>8</v>
      </c>
      <c r="J74">
        <v>13</v>
      </c>
      <c r="K74" t="s">
        <v>2</v>
      </c>
      <c r="L74">
        <v>9</v>
      </c>
      <c r="M74">
        <v>11</v>
      </c>
      <c r="N74">
        <v>5</v>
      </c>
      <c r="O74">
        <v>32</v>
      </c>
      <c r="P74">
        <v>12</v>
      </c>
      <c r="Q74">
        <v>6</v>
      </c>
      <c r="R74">
        <v>45</v>
      </c>
      <c r="S74">
        <v>1</v>
      </c>
      <c r="T74">
        <v>13</v>
      </c>
      <c r="U74">
        <v>7</v>
      </c>
      <c r="V74">
        <v>23</v>
      </c>
      <c r="W74" t="s">
        <v>2</v>
      </c>
      <c r="X74">
        <v>6</v>
      </c>
      <c r="Y74" t="s">
        <v>2</v>
      </c>
      <c r="Z74">
        <v>7</v>
      </c>
      <c r="AA74">
        <v>87</v>
      </c>
    </row>
    <row r="75" spans="1:27">
      <c r="A75" s="1">
        <v>41339</v>
      </c>
      <c r="B75" s="2"/>
      <c r="C75" s="3">
        <f>AVERAGE(C72:C74)</f>
        <v>22.666666666666668</v>
      </c>
      <c r="D75" s="3">
        <f t="shared" ref="D75" si="313">AVERAGE(D72:D74)</f>
        <v>15.666666666666666</v>
      </c>
      <c r="E75" s="3">
        <f t="shared" ref="E75" si="314">AVERAGE(E72:E74)</f>
        <v>24.333333333333332</v>
      </c>
      <c r="F75" s="3">
        <f t="shared" ref="F75" si="315">AVERAGE(F72:F74)</f>
        <v>12.5</v>
      </c>
      <c r="G75" s="3">
        <f t="shared" ref="G75" si="316">AVERAGE(G72:G74)</f>
        <v>19.333333333333332</v>
      </c>
      <c r="H75" s="3">
        <f t="shared" ref="H75" si="317">AVERAGE(H72:H74)</f>
        <v>23.333333333333332</v>
      </c>
      <c r="I75" s="3">
        <f t="shared" ref="I75" si="318">AVERAGE(I72:I74)</f>
        <v>31</v>
      </c>
      <c r="J75" s="3">
        <f t="shared" ref="J75" si="319">AVERAGE(J72:J74)</f>
        <v>30.333333333333332</v>
      </c>
      <c r="K75" s="3">
        <f t="shared" ref="K75" si="320">AVERAGE(K72:K74)</f>
        <v>70</v>
      </c>
      <c r="L75" s="3">
        <f t="shared" ref="L75" si="321">AVERAGE(L72:L74)</f>
        <v>22.333333333333332</v>
      </c>
      <c r="M75" s="3">
        <f t="shared" ref="M75" si="322">AVERAGE(M72:M74)</f>
        <v>22.666666666666668</v>
      </c>
      <c r="N75" s="3">
        <f t="shared" ref="N75" si="323">AVERAGE(N72:N74)</f>
        <v>17</v>
      </c>
      <c r="O75" s="3">
        <f t="shared" ref="O75" si="324">AVERAGE(O72:O74)</f>
        <v>51</v>
      </c>
      <c r="P75" s="3">
        <f t="shared" ref="P75" si="325">AVERAGE(P72:P74)</f>
        <v>29.333333333333332</v>
      </c>
      <c r="Q75" s="3">
        <f t="shared" ref="Q75" si="326">AVERAGE(Q72:Q74)</f>
        <v>12</v>
      </c>
      <c r="R75" s="3">
        <f t="shared" ref="R75" si="327">AVERAGE(R72:R74)</f>
        <v>104.33333333333333</v>
      </c>
      <c r="S75" s="3">
        <f t="shared" ref="S75" si="328">AVERAGE(S72:S74)</f>
        <v>3.3333333333333335</v>
      </c>
      <c r="T75" s="3">
        <f t="shared" ref="T75" si="329">AVERAGE(T72:T74)</f>
        <v>29.333333333333332</v>
      </c>
      <c r="U75" s="3">
        <f t="shared" ref="U75" si="330">AVERAGE(U72:U74)</f>
        <v>16.333333333333332</v>
      </c>
      <c r="V75" s="3">
        <f t="shared" ref="V75" si="331">AVERAGE(V72:V74)</f>
        <v>50.333333333333336</v>
      </c>
      <c r="W75" s="3">
        <f t="shared" ref="W75" si="332">AVERAGE(W72:W74)</f>
        <v>22.5</v>
      </c>
      <c r="X75" s="3">
        <f t="shared" ref="X75" si="333">AVERAGE(X72:X74)</f>
        <v>13.666666666666666</v>
      </c>
      <c r="Y75" s="3">
        <f t="shared" ref="Y75" si="334">AVERAGE(Y72:Y74)</f>
        <v>17.5</v>
      </c>
      <c r="Z75" s="3">
        <f t="shared" ref="Z75" si="335">AVERAGE(Z72:Z74)</f>
        <v>15.666666666666666</v>
      </c>
      <c r="AA75" s="3">
        <f t="shared" ref="AA75" si="336">AVERAGE(AA72:AA74)</f>
        <v>176</v>
      </c>
    </row>
    <row r="76" spans="1:27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1">
        <v>41340</v>
      </c>
      <c r="B77" s="2">
        <v>0.375</v>
      </c>
      <c r="C77">
        <v>15</v>
      </c>
      <c r="D77">
        <v>11</v>
      </c>
      <c r="E77">
        <v>17</v>
      </c>
      <c r="F77">
        <v>10</v>
      </c>
      <c r="G77">
        <v>16</v>
      </c>
      <c r="H77">
        <v>17</v>
      </c>
      <c r="I77">
        <v>18</v>
      </c>
      <c r="J77">
        <v>26</v>
      </c>
      <c r="K77">
        <v>37</v>
      </c>
      <c r="L77">
        <v>24</v>
      </c>
      <c r="M77">
        <v>21</v>
      </c>
      <c r="N77">
        <v>7</v>
      </c>
      <c r="O77">
        <v>47</v>
      </c>
      <c r="P77">
        <v>17</v>
      </c>
      <c r="Q77">
        <v>19</v>
      </c>
      <c r="R77">
        <v>69</v>
      </c>
      <c r="S77">
        <v>1</v>
      </c>
      <c r="T77">
        <v>16</v>
      </c>
      <c r="U77">
        <v>10</v>
      </c>
      <c r="V77">
        <v>4</v>
      </c>
      <c r="W77">
        <v>13</v>
      </c>
      <c r="X77">
        <v>11</v>
      </c>
      <c r="Y77">
        <v>9</v>
      </c>
      <c r="Z77">
        <v>12</v>
      </c>
      <c r="AA77">
        <v>89</v>
      </c>
    </row>
    <row r="78" spans="1:27">
      <c r="A78" s="1">
        <v>41340</v>
      </c>
      <c r="B78" s="2">
        <v>0.54166666666666663</v>
      </c>
      <c r="C78">
        <v>45</v>
      </c>
      <c r="D78">
        <v>21</v>
      </c>
      <c r="E78">
        <v>11</v>
      </c>
      <c r="F78">
        <v>8</v>
      </c>
      <c r="G78">
        <v>12</v>
      </c>
      <c r="H78">
        <v>18</v>
      </c>
      <c r="I78">
        <v>16</v>
      </c>
      <c r="J78">
        <v>21</v>
      </c>
      <c r="K78">
        <v>40</v>
      </c>
      <c r="L78">
        <v>13</v>
      </c>
      <c r="M78">
        <v>15</v>
      </c>
      <c r="N78">
        <v>8</v>
      </c>
      <c r="O78">
        <v>33</v>
      </c>
      <c r="P78">
        <v>18</v>
      </c>
      <c r="Q78">
        <v>8</v>
      </c>
      <c r="R78">
        <v>64</v>
      </c>
      <c r="S78">
        <v>2</v>
      </c>
      <c r="T78">
        <v>17</v>
      </c>
      <c r="U78">
        <v>15</v>
      </c>
      <c r="V78">
        <v>4</v>
      </c>
      <c r="W78">
        <v>10</v>
      </c>
      <c r="X78">
        <v>10</v>
      </c>
      <c r="Y78">
        <v>10</v>
      </c>
      <c r="Z78">
        <v>10</v>
      </c>
      <c r="AA78">
        <v>106</v>
      </c>
    </row>
    <row r="79" spans="1:27">
      <c r="A79" s="1">
        <v>41340</v>
      </c>
      <c r="B79" s="2">
        <v>0.66666666666666663</v>
      </c>
      <c r="C79">
        <v>9</v>
      </c>
      <c r="D79">
        <v>8</v>
      </c>
      <c r="E79">
        <v>7</v>
      </c>
      <c r="F79">
        <v>7</v>
      </c>
      <c r="G79">
        <v>8</v>
      </c>
      <c r="H79">
        <v>10</v>
      </c>
      <c r="I79">
        <v>11</v>
      </c>
      <c r="J79">
        <v>22</v>
      </c>
      <c r="K79">
        <v>29</v>
      </c>
      <c r="L79">
        <v>13</v>
      </c>
      <c r="M79">
        <v>13</v>
      </c>
      <c r="N79">
        <v>8</v>
      </c>
      <c r="O79" t="s">
        <v>2</v>
      </c>
      <c r="P79">
        <v>12</v>
      </c>
      <c r="Q79" t="s">
        <v>2</v>
      </c>
      <c r="R79">
        <v>35</v>
      </c>
      <c r="S79">
        <v>1</v>
      </c>
      <c r="T79">
        <v>12</v>
      </c>
      <c r="U79">
        <v>10</v>
      </c>
      <c r="V79">
        <v>2</v>
      </c>
      <c r="W79">
        <v>9</v>
      </c>
      <c r="X79">
        <v>7</v>
      </c>
      <c r="Y79">
        <v>9</v>
      </c>
      <c r="Z79">
        <v>7</v>
      </c>
      <c r="AA79">
        <v>74</v>
      </c>
    </row>
    <row r="80" spans="1:27">
      <c r="A80" s="1">
        <v>41340</v>
      </c>
      <c r="B80" s="2"/>
      <c r="C80" s="3">
        <f>AVERAGE(C77:C79)</f>
        <v>23</v>
      </c>
      <c r="D80" s="3">
        <f t="shared" ref="D80" si="337">AVERAGE(D77:D79)</f>
        <v>13.333333333333334</v>
      </c>
      <c r="E80" s="3">
        <f t="shared" ref="E80" si="338">AVERAGE(E77:E79)</f>
        <v>11.666666666666666</v>
      </c>
      <c r="F80" s="3">
        <f t="shared" ref="F80" si="339">AVERAGE(F77:F79)</f>
        <v>8.3333333333333339</v>
      </c>
      <c r="G80" s="3">
        <f t="shared" ref="G80" si="340">AVERAGE(G77:G79)</f>
        <v>12</v>
      </c>
      <c r="H80" s="3">
        <f t="shared" ref="H80" si="341">AVERAGE(H77:H79)</f>
        <v>15</v>
      </c>
      <c r="I80" s="3">
        <f t="shared" ref="I80" si="342">AVERAGE(I77:I79)</f>
        <v>15</v>
      </c>
      <c r="J80" s="3">
        <f t="shared" ref="J80" si="343">AVERAGE(J77:J79)</f>
        <v>23</v>
      </c>
      <c r="K80" s="3">
        <f t="shared" ref="K80" si="344">AVERAGE(K77:K79)</f>
        <v>35.333333333333336</v>
      </c>
      <c r="L80" s="3">
        <f t="shared" ref="L80" si="345">AVERAGE(L77:L79)</f>
        <v>16.666666666666668</v>
      </c>
      <c r="M80" s="3">
        <f t="shared" ref="M80" si="346">AVERAGE(M77:M79)</f>
        <v>16.333333333333332</v>
      </c>
      <c r="N80" s="3">
        <f t="shared" ref="N80" si="347">AVERAGE(N77:N79)</f>
        <v>7.666666666666667</v>
      </c>
      <c r="O80" s="3">
        <f t="shared" ref="O80" si="348">AVERAGE(O77:O79)</f>
        <v>40</v>
      </c>
      <c r="P80" s="3">
        <f t="shared" ref="P80" si="349">AVERAGE(P77:P79)</f>
        <v>15.666666666666666</v>
      </c>
      <c r="Q80" s="3">
        <f t="shared" ref="Q80" si="350">AVERAGE(Q77:Q79)</f>
        <v>13.5</v>
      </c>
      <c r="R80" s="3">
        <f t="shared" ref="R80" si="351">AVERAGE(R77:R79)</f>
        <v>56</v>
      </c>
      <c r="S80" s="3">
        <f t="shared" ref="S80" si="352">AVERAGE(S77:S79)</f>
        <v>1.3333333333333333</v>
      </c>
      <c r="T80" s="3">
        <f t="shared" ref="T80" si="353">AVERAGE(T77:T79)</f>
        <v>15</v>
      </c>
      <c r="U80" s="3">
        <f t="shared" ref="U80" si="354">AVERAGE(U77:U79)</f>
        <v>11.666666666666666</v>
      </c>
      <c r="V80" s="3">
        <f t="shared" ref="V80" si="355">AVERAGE(V77:V79)</f>
        <v>3.3333333333333335</v>
      </c>
      <c r="W80" s="3">
        <f t="shared" ref="W80" si="356">AVERAGE(W77:W79)</f>
        <v>10.666666666666666</v>
      </c>
      <c r="X80" s="3">
        <f t="shared" ref="X80" si="357">AVERAGE(X77:X79)</f>
        <v>9.3333333333333339</v>
      </c>
      <c r="Y80" s="3">
        <f t="shared" ref="Y80" si="358">AVERAGE(Y77:Y79)</f>
        <v>9.3333333333333339</v>
      </c>
      <c r="Z80" s="3">
        <f t="shared" ref="Z80" si="359">AVERAGE(Z77:Z79)</f>
        <v>9.6666666666666661</v>
      </c>
      <c r="AA80" s="3">
        <f t="shared" ref="AA80" si="360">AVERAGE(AA77:AA79)</f>
        <v>89.666666666666671</v>
      </c>
    </row>
    <row r="81" spans="1:27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1">
        <v>41341</v>
      </c>
      <c r="B82" s="2">
        <v>0.375</v>
      </c>
      <c r="C82">
        <v>14</v>
      </c>
      <c r="D82">
        <v>10</v>
      </c>
      <c r="E82">
        <v>14</v>
      </c>
      <c r="F82" t="s">
        <v>2</v>
      </c>
      <c r="G82">
        <v>12</v>
      </c>
      <c r="H82">
        <v>18</v>
      </c>
      <c r="I82">
        <v>16</v>
      </c>
      <c r="J82">
        <v>19</v>
      </c>
      <c r="K82">
        <v>34</v>
      </c>
      <c r="L82">
        <v>17</v>
      </c>
      <c r="M82">
        <v>8</v>
      </c>
      <c r="N82">
        <v>16</v>
      </c>
      <c r="O82">
        <v>42</v>
      </c>
      <c r="P82">
        <v>16</v>
      </c>
      <c r="Q82" t="s">
        <v>2</v>
      </c>
      <c r="R82">
        <v>62</v>
      </c>
      <c r="S82">
        <v>1</v>
      </c>
      <c r="T82">
        <v>11</v>
      </c>
      <c r="U82">
        <v>11</v>
      </c>
      <c r="V82">
        <v>4</v>
      </c>
      <c r="W82">
        <v>10</v>
      </c>
      <c r="X82">
        <v>8</v>
      </c>
      <c r="Y82">
        <v>11</v>
      </c>
      <c r="Z82">
        <v>9</v>
      </c>
      <c r="AA82">
        <v>83</v>
      </c>
    </row>
    <row r="83" spans="1:27">
      <c r="A83" s="1">
        <v>41341</v>
      </c>
      <c r="B83" s="2">
        <v>0.54166666666666663</v>
      </c>
      <c r="C83">
        <v>11</v>
      </c>
      <c r="D83">
        <v>11</v>
      </c>
      <c r="E83">
        <v>11</v>
      </c>
      <c r="F83">
        <v>7</v>
      </c>
      <c r="G83">
        <v>13</v>
      </c>
      <c r="H83">
        <v>22</v>
      </c>
      <c r="I83">
        <v>13</v>
      </c>
      <c r="J83">
        <v>15</v>
      </c>
      <c r="K83">
        <v>75</v>
      </c>
      <c r="L83">
        <v>20</v>
      </c>
      <c r="M83">
        <v>12</v>
      </c>
      <c r="N83">
        <v>6</v>
      </c>
      <c r="O83">
        <v>18</v>
      </c>
      <c r="P83">
        <v>17</v>
      </c>
      <c r="Q83">
        <v>8</v>
      </c>
      <c r="R83">
        <v>80</v>
      </c>
      <c r="S83">
        <v>2</v>
      </c>
      <c r="T83">
        <v>17</v>
      </c>
      <c r="U83">
        <v>22</v>
      </c>
      <c r="V83">
        <v>6</v>
      </c>
      <c r="W83">
        <v>10</v>
      </c>
      <c r="X83">
        <v>13</v>
      </c>
      <c r="Y83">
        <v>13</v>
      </c>
      <c r="Z83">
        <v>15</v>
      </c>
      <c r="AA83">
        <v>196</v>
      </c>
    </row>
    <row r="84" spans="1:27">
      <c r="A84" s="1">
        <v>41341</v>
      </c>
      <c r="B84" s="2">
        <v>0.66666666666666663</v>
      </c>
      <c r="C84">
        <v>14</v>
      </c>
      <c r="D84">
        <v>7</v>
      </c>
      <c r="E84">
        <v>9</v>
      </c>
      <c r="F84">
        <v>4</v>
      </c>
      <c r="G84">
        <v>7</v>
      </c>
      <c r="H84">
        <v>9</v>
      </c>
      <c r="I84">
        <v>18</v>
      </c>
      <c r="J84">
        <v>15</v>
      </c>
      <c r="K84">
        <v>27</v>
      </c>
      <c r="L84">
        <v>13</v>
      </c>
      <c r="M84">
        <v>14</v>
      </c>
      <c r="N84">
        <v>10</v>
      </c>
      <c r="O84" t="s">
        <v>2</v>
      </c>
      <c r="P84">
        <v>15</v>
      </c>
      <c r="Q84" t="s">
        <v>2</v>
      </c>
      <c r="R84">
        <v>42</v>
      </c>
      <c r="S84">
        <v>3</v>
      </c>
      <c r="T84">
        <v>10</v>
      </c>
      <c r="U84">
        <v>13</v>
      </c>
      <c r="V84">
        <v>4</v>
      </c>
      <c r="W84">
        <v>5</v>
      </c>
      <c r="X84">
        <v>5</v>
      </c>
      <c r="Y84">
        <v>9</v>
      </c>
      <c r="Z84">
        <v>5</v>
      </c>
      <c r="AA84">
        <v>50</v>
      </c>
    </row>
    <row r="85" spans="1:27">
      <c r="A85" s="1">
        <v>41341</v>
      </c>
      <c r="B85" s="2"/>
      <c r="C85" s="3">
        <f>AVERAGE(C82:C84)</f>
        <v>13</v>
      </c>
      <c r="D85" s="3">
        <f t="shared" ref="D85" si="361">AVERAGE(D82:D84)</f>
        <v>9.3333333333333339</v>
      </c>
      <c r="E85" s="3">
        <f t="shared" ref="E85" si="362">AVERAGE(E82:E84)</f>
        <v>11.333333333333334</v>
      </c>
      <c r="F85" s="3">
        <f t="shared" ref="F85" si="363">AVERAGE(F82:F84)</f>
        <v>5.5</v>
      </c>
      <c r="G85" s="3">
        <f t="shared" ref="G85" si="364">AVERAGE(G82:G84)</f>
        <v>10.666666666666666</v>
      </c>
      <c r="H85" s="3">
        <f t="shared" ref="H85" si="365">AVERAGE(H82:H84)</f>
        <v>16.333333333333332</v>
      </c>
      <c r="I85" s="3">
        <f t="shared" ref="I85" si="366">AVERAGE(I82:I84)</f>
        <v>15.666666666666666</v>
      </c>
      <c r="J85" s="3">
        <f t="shared" ref="J85" si="367">AVERAGE(J82:J84)</f>
        <v>16.333333333333332</v>
      </c>
      <c r="K85" s="3">
        <f t="shared" ref="K85" si="368">AVERAGE(K82:K84)</f>
        <v>45.333333333333336</v>
      </c>
      <c r="L85" s="3">
        <f t="shared" ref="L85" si="369">AVERAGE(L82:L84)</f>
        <v>16.666666666666668</v>
      </c>
      <c r="M85" s="3">
        <f t="shared" ref="M85" si="370">AVERAGE(M82:M84)</f>
        <v>11.333333333333334</v>
      </c>
      <c r="N85" s="3">
        <f t="shared" ref="N85" si="371">AVERAGE(N82:N84)</f>
        <v>10.666666666666666</v>
      </c>
      <c r="O85" s="3">
        <f t="shared" ref="O85" si="372">AVERAGE(O82:O84)</f>
        <v>30</v>
      </c>
      <c r="P85" s="3">
        <f t="shared" ref="P85" si="373">AVERAGE(P82:P84)</f>
        <v>16</v>
      </c>
      <c r="Q85" s="3">
        <f t="shared" ref="Q85" si="374">AVERAGE(Q82:Q84)</f>
        <v>8</v>
      </c>
      <c r="R85" s="3">
        <f t="shared" ref="R85" si="375">AVERAGE(R82:R84)</f>
        <v>61.333333333333336</v>
      </c>
      <c r="S85" s="3">
        <f t="shared" ref="S85" si="376">AVERAGE(S82:S84)</f>
        <v>2</v>
      </c>
      <c r="T85" s="3">
        <f t="shared" ref="T85" si="377">AVERAGE(T82:T84)</f>
        <v>12.666666666666666</v>
      </c>
      <c r="U85" s="3">
        <f t="shared" ref="U85" si="378">AVERAGE(U82:U84)</f>
        <v>15.333333333333334</v>
      </c>
      <c r="V85" s="3">
        <f t="shared" ref="V85" si="379">AVERAGE(V82:V84)</f>
        <v>4.666666666666667</v>
      </c>
      <c r="W85" s="3">
        <f t="shared" ref="W85" si="380">AVERAGE(W82:W84)</f>
        <v>8.3333333333333339</v>
      </c>
      <c r="X85" s="3">
        <f t="shared" ref="X85" si="381">AVERAGE(X82:X84)</f>
        <v>8.6666666666666661</v>
      </c>
      <c r="Y85" s="3">
        <f t="shared" ref="Y85" si="382">AVERAGE(Y82:Y84)</f>
        <v>11</v>
      </c>
      <c r="Z85" s="3">
        <f t="shared" ref="Z85" si="383">AVERAGE(Z82:Z84)</f>
        <v>9.6666666666666661</v>
      </c>
      <c r="AA85" s="3">
        <f t="shared" ref="AA85" si="384">AVERAGE(AA82:AA84)</f>
        <v>109.66666666666667</v>
      </c>
    </row>
    <row r="86" spans="1:27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1">
        <v>41344</v>
      </c>
      <c r="B87" s="2">
        <v>0.375</v>
      </c>
      <c r="C87">
        <v>27</v>
      </c>
      <c r="D87">
        <v>19</v>
      </c>
      <c r="E87">
        <v>28</v>
      </c>
      <c r="F87" t="s">
        <v>2</v>
      </c>
      <c r="G87">
        <v>22</v>
      </c>
      <c r="H87">
        <v>25</v>
      </c>
      <c r="I87">
        <v>31</v>
      </c>
      <c r="J87">
        <v>41</v>
      </c>
      <c r="K87">
        <v>60</v>
      </c>
      <c r="L87">
        <v>33</v>
      </c>
      <c r="M87">
        <v>49</v>
      </c>
      <c r="N87">
        <v>30</v>
      </c>
      <c r="O87">
        <v>69</v>
      </c>
      <c r="P87">
        <v>35</v>
      </c>
      <c r="Q87">
        <v>12</v>
      </c>
      <c r="R87">
        <v>85</v>
      </c>
      <c r="S87">
        <v>4</v>
      </c>
      <c r="T87">
        <v>23</v>
      </c>
      <c r="U87">
        <v>23</v>
      </c>
      <c r="V87">
        <v>14</v>
      </c>
      <c r="W87">
        <v>16</v>
      </c>
      <c r="X87">
        <v>17</v>
      </c>
      <c r="Y87">
        <v>15</v>
      </c>
      <c r="Z87">
        <v>15</v>
      </c>
      <c r="AA87">
        <v>129</v>
      </c>
    </row>
    <row r="88" spans="1:27">
      <c r="A88" s="1">
        <v>41344</v>
      </c>
      <c r="B88" s="2">
        <v>0.54166666666666663</v>
      </c>
      <c r="C88">
        <v>26</v>
      </c>
      <c r="D88">
        <v>19</v>
      </c>
      <c r="E88">
        <v>16</v>
      </c>
      <c r="F88" t="s">
        <v>2</v>
      </c>
      <c r="G88">
        <v>13</v>
      </c>
      <c r="H88">
        <v>23</v>
      </c>
      <c r="I88">
        <v>26</v>
      </c>
      <c r="J88">
        <v>25</v>
      </c>
      <c r="K88">
        <v>66</v>
      </c>
      <c r="L88">
        <v>29</v>
      </c>
      <c r="M88">
        <v>31</v>
      </c>
      <c r="N88">
        <v>13</v>
      </c>
      <c r="O88">
        <v>63</v>
      </c>
      <c r="P88">
        <v>38</v>
      </c>
      <c r="Q88">
        <v>13</v>
      </c>
      <c r="R88" t="s">
        <v>2</v>
      </c>
      <c r="S88">
        <v>4</v>
      </c>
      <c r="T88">
        <v>24</v>
      </c>
      <c r="U88">
        <v>13</v>
      </c>
      <c r="V88">
        <v>4</v>
      </c>
      <c r="W88">
        <v>17</v>
      </c>
      <c r="X88">
        <v>17</v>
      </c>
      <c r="Y88">
        <v>20</v>
      </c>
      <c r="Z88">
        <v>18</v>
      </c>
      <c r="AA88">
        <v>152</v>
      </c>
    </row>
    <row r="89" spans="1:27">
      <c r="A89" s="1">
        <v>41344</v>
      </c>
      <c r="B89" s="2">
        <v>0.66666666666666663</v>
      </c>
      <c r="C89">
        <v>26</v>
      </c>
      <c r="D89">
        <v>17</v>
      </c>
      <c r="E89">
        <v>17</v>
      </c>
      <c r="F89">
        <v>8</v>
      </c>
      <c r="G89">
        <v>13</v>
      </c>
      <c r="H89">
        <v>20</v>
      </c>
      <c r="I89">
        <v>22</v>
      </c>
      <c r="J89">
        <v>22</v>
      </c>
      <c r="K89">
        <v>49</v>
      </c>
      <c r="L89">
        <v>26</v>
      </c>
      <c r="M89">
        <v>27</v>
      </c>
      <c r="N89">
        <v>28</v>
      </c>
      <c r="O89">
        <v>46</v>
      </c>
      <c r="P89">
        <v>34</v>
      </c>
      <c r="Q89">
        <v>12</v>
      </c>
      <c r="R89">
        <v>79</v>
      </c>
      <c r="S89">
        <v>4</v>
      </c>
      <c r="T89">
        <v>19</v>
      </c>
      <c r="U89">
        <v>9</v>
      </c>
      <c r="V89">
        <v>4</v>
      </c>
      <c r="W89">
        <v>13</v>
      </c>
      <c r="X89">
        <v>13</v>
      </c>
      <c r="Y89">
        <v>16</v>
      </c>
      <c r="Z89">
        <v>11</v>
      </c>
      <c r="AA89">
        <v>107</v>
      </c>
    </row>
    <row r="90" spans="1:27">
      <c r="A90" s="1">
        <v>41344</v>
      </c>
      <c r="B90" s="2"/>
      <c r="C90" s="3">
        <f>AVERAGE(C87:C89)</f>
        <v>26.333333333333332</v>
      </c>
      <c r="D90" s="3">
        <f t="shared" ref="D90" si="385">AVERAGE(D87:D89)</f>
        <v>18.333333333333332</v>
      </c>
      <c r="E90" s="3">
        <f t="shared" ref="E90" si="386">AVERAGE(E87:E89)</f>
        <v>20.333333333333332</v>
      </c>
      <c r="F90" s="3">
        <f t="shared" ref="F90" si="387">AVERAGE(F87:F89)</f>
        <v>8</v>
      </c>
      <c r="G90" s="3">
        <f t="shared" ref="G90" si="388">AVERAGE(G87:G89)</f>
        <v>16</v>
      </c>
      <c r="H90" s="3">
        <f t="shared" ref="H90" si="389">AVERAGE(H87:H89)</f>
        <v>22.666666666666668</v>
      </c>
      <c r="I90" s="3">
        <f t="shared" ref="I90" si="390">AVERAGE(I87:I89)</f>
        <v>26.333333333333332</v>
      </c>
      <c r="J90" s="3">
        <f t="shared" ref="J90" si="391">AVERAGE(J87:J89)</f>
        <v>29.333333333333332</v>
      </c>
      <c r="K90" s="3">
        <f t="shared" ref="K90" si="392">AVERAGE(K87:K89)</f>
        <v>58.333333333333336</v>
      </c>
      <c r="L90" s="3">
        <f t="shared" ref="L90" si="393">AVERAGE(L87:L89)</f>
        <v>29.333333333333332</v>
      </c>
      <c r="M90" s="3">
        <f t="shared" ref="M90" si="394">AVERAGE(M87:M89)</f>
        <v>35.666666666666664</v>
      </c>
      <c r="N90" s="3">
        <f t="shared" ref="N90" si="395">AVERAGE(N87:N89)</f>
        <v>23.666666666666668</v>
      </c>
      <c r="O90" s="3">
        <f t="shared" ref="O90" si="396">AVERAGE(O87:O89)</f>
        <v>59.333333333333336</v>
      </c>
      <c r="P90" s="3">
        <f t="shared" ref="P90" si="397">AVERAGE(P87:P89)</f>
        <v>35.666666666666664</v>
      </c>
      <c r="Q90" s="3">
        <f t="shared" ref="Q90" si="398">AVERAGE(Q87:Q89)</f>
        <v>12.333333333333334</v>
      </c>
      <c r="R90" s="3">
        <f t="shared" ref="R90" si="399">AVERAGE(R87:R89)</f>
        <v>82</v>
      </c>
      <c r="S90" s="3">
        <f t="shared" ref="S90" si="400">AVERAGE(S87:S89)</f>
        <v>4</v>
      </c>
      <c r="T90" s="3">
        <f t="shared" ref="T90" si="401">AVERAGE(T87:T89)</f>
        <v>22</v>
      </c>
      <c r="U90" s="3">
        <f t="shared" ref="U90" si="402">AVERAGE(U87:U89)</f>
        <v>15</v>
      </c>
      <c r="V90" s="3">
        <f t="shared" ref="V90" si="403">AVERAGE(V87:V89)</f>
        <v>7.333333333333333</v>
      </c>
      <c r="W90" s="3">
        <f t="shared" ref="W90" si="404">AVERAGE(W87:W89)</f>
        <v>15.333333333333334</v>
      </c>
      <c r="X90" s="3">
        <f t="shared" ref="X90" si="405">AVERAGE(X87:X89)</f>
        <v>15.666666666666666</v>
      </c>
      <c r="Y90" s="3">
        <f t="shared" ref="Y90" si="406">AVERAGE(Y87:Y89)</f>
        <v>17</v>
      </c>
      <c r="Z90" s="3">
        <f t="shared" ref="Z90" si="407">AVERAGE(Z87:Z89)</f>
        <v>14.666666666666666</v>
      </c>
      <c r="AA90" s="3">
        <f t="shared" ref="AA90" si="408">AVERAGE(AA87:AA89)</f>
        <v>129.33333333333334</v>
      </c>
    </row>
    <row r="91" spans="1:27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1">
        <v>41345</v>
      </c>
      <c r="B92" s="2">
        <v>0.375</v>
      </c>
      <c r="C92">
        <v>29</v>
      </c>
      <c r="D92">
        <v>31</v>
      </c>
      <c r="E92">
        <v>34</v>
      </c>
      <c r="F92" t="s">
        <v>2</v>
      </c>
      <c r="G92">
        <v>22</v>
      </c>
      <c r="H92">
        <v>41</v>
      </c>
      <c r="I92">
        <v>34</v>
      </c>
      <c r="J92">
        <v>36</v>
      </c>
      <c r="K92">
        <v>58</v>
      </c>
      <c r="L92">
        <v>37</v>
      </c>
      <c r="M92">
        <v>33</v>
      </c>
      <c r="N92">
        <v>42</v>
      </c>
      <c r="O92">
        <v>68</v>
      </c>
      <c r="P92">
        <v>34</v>
      </c>
      <c r="Q92">
        <v>13</v>
      </c>
      <c r="R92">
        <v>79</v>
      </c>
      <c r="S92">
        <v>3</v>
      </c>
      <c r="T92">
        <v>21</v>
      </c>
      <c r="U92">
        <v>21</v>
      </c>
      <c r="V92">
        <v>8</v>
      </c>
      <c r="W92">
        <v>31</v>
      </c>
      <c r="X92">
        <v>24</v>
      </c>
      <c r="Y92">
        <v>16</v>
      </c>
      <c r="Z92">
        <v>24</v>
      </c>
      <c r="AA92">
        <v>143</v>
      </c>
    </row>
    <row r="93" spans="1:27">
      <c r="A93" s="1">
        <v>41345</v>
      </c>
      <c r="B93" s="2">
        <v>0.54166666666666663</v>
      </c>
      <c r="C93">
        <v>34</v>
      </c>
      <c r="D93">
        <v>31</v>
      </c>
      <c r="E93">
        <v>33</v>
      </c>
      <c r="F93" t="s">
        <v>2</v>
      </c>
      <c r="G93">
        <v>28</v>
      </c>
      <c r="H93">
        <v>43</v>
      </c>
      <c r="I93">
        <v>32</v>
      </c>
      <c r="J93">
        <v>33</v>
      </c>
      <c r="K93">
        <v>59</v>
      </c>
      <c r="L93">
        <v>36</v>
      </c>
      <c r="M93">
        <v>29</v>
      </c>
      <c r="N93">
        <v>17</v>
      </c>
      <c r="O93">
        <v>69</v>
      </c>
      <c r="P93">
        <v>32</v>
      </c>
      <c r="Q93">
        <v>14</v>
      </c>
      <c r="R93">
        <v>106</v>
      </c>
      <c r="S93">
        <v>2</v>
      </c>
      <c r="T93">
        <v>21</v>
      </c>
      <c r="U93">
        <v>16</v>
      </c>
      <c r="V93">
        <v>7</v>
      </c>
      <c r="W93">
        <v>39</v>
      </c>
      <c r="X93">
        <v>24</v>
      </c>
      <c r="Y93">
        <v>23</v>
      </c>
      <c r="Z93">
        <v>24</v>
      </c>
      <c r="AA93">
        <v>143</v>
      </c>
    </row>
    <row r="94" spans="1:27">
      <c r="A94" s="1">
        <v>41345</v>
      </c>
      <c r="B94" s="2">
        <v>0.66666666666666663</v>
      </c>
      <c r="C94">
        <v>48</v>
      </c>
      <c r="D94">
        <v>36</v>
      </c>
      <c r="E94">
        <v>38</v>
      </c>
      <c r="F94">
        <v>23</v>
      </c>
      <c r="G94">
        <v>29</v>
      </c>
      <c r="H94">
        <v>37</v>
      </c>
      <c r="I94">
        <v>35</v>
      </c>
      <c r="J94">
        <v>34</v>
      </c>
      <c r="K94">
        <v>59</v>
      </c>
      <c r="L94">
        <v>41</v>
      </c>
      <c r="M94">
        <v>39</v>
      </c>
      <c r="N94">
        <v>17</v>
      </c>
      <c r="O94" t="s">
        <v>2</v>
      </c>
      <c r="P94">
        <v>40</v>
      </c>
      <c r="Q94">
        <v>14</v>
      </c>
      <c r="R94">
        <v>106</v>
      </c>
      <c r="S94">
        <v>4</v>
      </c>
      <c r="T94">
        <v>22</v>
      </c>
      <c r="U94">
        <v>12</v>
      </c>
      <c r="V94">
        <v>6</v>
      </c>
      <c r="W94">
        <v>35</v>
      </c>
      <c r="X94">
        <v>24</v>
      </c>
      <c r="Y94">
        <v>18</v>
      </c>
      <c r="Z94">
        <v>25</v>
      </c>
      <c r="AA94">
        <v>155</v>
      </c>
    </row>
    <row r="95" spans="1:27">
      <c r="A95" s="1">
        <v>41345</v>
      </c>
      <c r="C95" s="3">
        <f>AVERAGE(C92:C94)</f>
        <v>37</v>
      </c>
      <c r="D95" s="3">
        <f t="shared" ref="D95" si="409">AVERAGE(D92:D94)</f>
        <v>32.666666666666664</v>
      </c>
      <c r="E95" s="3">
        <f t="shared" ref="E95" si="410">AVERAGE(E92:E94)</f>
        <v>35</v>
      </c>
      <c r="F95" s="3">
        <f t="shared" ref="F95" si="411">AVERAGE(F92:F94)</f>
        <v>23</v>
      </c>
      <c r="G95" s="3">
        <f t="shared" ref="G95" si="412">AVERAGE(G92:G94)</f>
        <v>26.333333333333332</v>
      </c>
      <c r="H95" s="3">
        <f t="shared" ref="H95" si="413">AVERAGE(H92:H94)</f>
        <v>40.333333333333336</v>
      </c>
      <c r="I95" s="3">
        <f t="shared" ref="I95" si="414">AVERAGE(I92:I94)</f>
        <v>33.666666666666664</v>
      </c>
      <c r="J95" s="3">
        <f t="shared" ref="J95" si="415">AVERAGE(J92:J94)</f>
        <v>34.333333333333336</v>
      </c>
      <c r="K95" s="3">
        <f t="shared" ref="K95" si="416">AVERAGE(K92:K94)</f>
        <v>58.666666666666664</v>
      </c>
      <c r="L95" s="3">
        <f t="shared" ref="L95" si="417">AVERAGE(L92:L94)</f>
        <v>38</v>
      </c>
      <c r="M95" s="3">
        <f t="shared" ref="M95" si="418">AVERAGE(M92:M94)</f>
        <v>33.666666666666664</v>
      </c>
      <c r="N95" s="3">
        <f t="shared" ref="N95" si="419">AVERAGE(N92:N94)</f>
        <v>25.333333333333332</v>
      </c>
      <c r="O95" s="3">
        <f t="shared" ref="O95" si="420">AVERAGE(O92:O94)</f>
        <v>68.5</v>
      </c>
      <c r="P95" s="3">
        <f t="shared" ref="P95" si="421">AVERAGE(P92:P94)</f>
        <v>35.333333333333336</v>
      </c>
      <c r="Q95" s="3">
        <f t="shared" ref="Q95" si="422">AVERAGE(Q92:Q94)</f>
        <v>13.666666666666666</v>
      </c>
      <c r="R95" s="3">
        <f t="shared" ref="R95" si="423">AVERAGE(R92:R94)</f>
        <v>97</v>
      </c>
      <c r="S95" s="3">
        <f t="shared" ref="S95" si="424">AVERAGE(S92:S94)</f>
        <v>3</v>
      </c>
      <c r="T95" s="3">
        <f t="shared" ref="T95" si="425">AVERAGE(T92:T94)</f>
        <v>21.333333333333332</v>
      </c>
      <c r="U95" s="3">
        <f t="shared" ref="U95" si="426">AVERAGE(U92:U94)</f>
        <v>16.333333333333332</v>
      </c>
      <c r="V95" s="3">
        <f t="shared" ref="V95" si="427">AVERAGE(V92:V94)</f>
        <v>7</v>
      </c>
      <c r="W95" s="3">
        <f t="shared" ref="W95" si="428">AVERAGE(W92:W94)</f>
        <v>35</v>
      </c>
      <c r="X95" s="3">
        <f t="shared" ref="X95" si="429">AVERAGE(X92:X94)</f>
        <v>24</v>
      </c>
      <c r="Y95" s="3">
        <f t="shared" ref="Y95" si="430">AVERAGE(Y92:Y94)</f>
        <v>19</v>
      </c>
      <c r="Z95" s="3">
        <f t="shared" ref="Z95" si="431">AVERAGE(Z92:Z94)</f>
        <v>24.333333333333332</v>
      </c>
      <c r="AA95" s="3">
        <f t="shared" ref="AA95" si="432">AVERAGE(AA92:AA94)</f>
        <v>147</v>
      </c>
    </row>
  </sheetData>
  <conditionalFormatting sqref="C2:AA95">
    <cfRule type="containsBlanks" dxfId="171" priority="1" stopIfTrue="1">
      <formula>LEN(TRIM(C2))=0</formula>
    </cfRule>
    <cfRule type="containsText" dxfId="170" priority="2" operator="containsText" text="N/A">
      <formula>NOT(ISERROR(SEARCH("N/A",C2)))</formula>
    </cfRule>
    <cfRule type="cellIs" dxfId="169" priority="3" operator="between">
      <formula>250</formula>
      <formula>500</formula>
    </cfRule>
    <cfRule type="cellIs" dxfId="168" priority="4" operator="between">
      <formula>150</formula>
      <formula>250</formula>
    </cfRule>
    <cfRule type="cellIs" dxfId="167" priority="6" operator="between">
      <formula>55</formula>
      <formula>150</formula>
    </cfRule>
    <cfRule type="cellIs" dxfId="166" priority="7" operator="between">
      <formula>35</formula>
      <formula>55</formula>
    </cfRule>
    <cfRule type="cellIs" dxfId="165" priority="8" operator="between">
      <formula>12</formula>
      <formula>35</formula>
    </cfRule>
    <cfRule type="cellIs" dxfId="164" priority="9" operator="between">
      <formula>0</formula>
      <formula>12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A13" zoomScale="50" zoomScaleNormal="50" zoomScalePageLayoutView="50" workbookViewId="0">
      <selection activeCell="E82" sqref="E82"/>
    </sheetView>
  </sheetViews>
  <sheetFormatPr baseColWidth="10" defaultRowHeight="15" x14ac:dyDescent="0"/>
  <cols>
    <col min="3" max="3" width="11.83203125" bestFit="1" customWidth="1"/>
  </cols>
  <sheetData>
    <row r="1" spans="1:27">
      <c r="A1" t="s">
        <v>4</v>
      </c>
      <c r="B1" t="s">
        <v>0</v>
      </c>
      <c r="C1">
        <v>1138</v>
      </c>
      <c r="D1">
        <v>1135</v>
      </c>
      <c r="E1">
        <v>1127</v>
      </c>
      <c r="F1">
        <v>1118</v>
      </c>
      <c r="G1">
        <v>1114</v>
      </c>
      <c r="H1">
        <v>1109</v>
      </c>
      <c r="I1">
        <v>1200</v>
      </c>
      <c r="J1">
        <v>1300</v>
      </c>
      <c r="K1">
        <v>1501</v>
      </c>
      <c r="L1">
        <v>1505</v>
      </c>
      <c r="M1">
        <v>1600</v>
      </c>
      <c r="N1">
        <v>1611</v>
      </c>
      <c r="O1">
        <v>1632</v>
      </c>
      <c r="P1">
        <v>1680</v>
      </c>
      <c r="Q1">
        <v>1768</v>
      </c>
      <c r="R1">
        <v>1717</v>
      </c>
      <c r="S1">
        <v>2250</v>
      </c>
      <c r="T1">
        <v>2625</v>
      </c>
      <c r="U1">
        <v>2635</v>
      </c>
      <c r="V1">
        <v>2645</v>
      </c>
      <c r="W1">
        <v>2120</v>
      </c>
      <c r="X1">
        <v>2505</v>
      </c>
      <c r="Y1">
        <v>3309</v>
      </c>
      <c r="Z1">
        <v>3202</v>
      </c>
    </row>
    <row r="2" spans="1:27">
      <c r="A2" s="1">
        <v>41485</v>
      </c>
      <c r="B2" s="2">
        <v>0.375</v>
      </c>
      <c r="C2">
        <v>3</v>
      </c>
      <c r="D2">
        <v>5</v>
      </c>
      <c r="E2">
        <v>3</v>
      </c>
      <c r="F2">
        <v>3</v>
      </c>
      <c r="G2">
        <v>2</v>
      </c>
      <c r="H2">
        <v>2</v>
      </c>
      <c r="I2">
        <v>9</v>
      </c>
      <c r="J2">
        <v>3</v>
      </c>
      <c r="K2">
        <v>2</v>
      </c>
      <c r="L2">
        <v>1</v>
      </c>
      <c r="M2">
        <v>18</v>
      </c>
      <c r="N2">
        <v>21</v>
      </c>
      <c r="O2">
        <v>11</v>
      </c>
      <c r="P2">
        <v>23</v>
      </c>
      <c r="Q2">
        <v>2</v>
      </c>
      <c r="R2">
        <v>6</v>
      </c>
      <c r="S2">
        <v>18</v>
      </c>
      <c r="T2">
        <v>47</v>
      </c>
      <c r="U2">
        <v>16</v>
      </c>
      <c r="V2">
        <v>61</v>
      </c>
      <c r="W2">
        <v>3</v>
      </c>
      <c r="X2">
        <v>2</v>
      </c>
      <c r="Y2">
        <v>2</v>
      </c>
      <c r="Z2">
        <v>1</v>
      </c>
      <c r="AA2">
        <v>236</v>
      </c>
    </row>
    <row r="3" spans="1:27">
      <c r="A3" s="1">
        <v>41485</v>
      </c>
      <c r="B3" s="2">
        <v>0.54166666666666663</v>
      </c>
      <c r="C3">
        <v>3</v>
      </c>
      <c r="D3">
        <v>3</v>
      </c>
      <c r="E3">
        <v>2</v>
      </c>
      <c r="F3">
        <v>2</v>
      </c>
      <c r="G3">
        <v>1</v>
      </c>
      <c r="H3">
        <v>2</v>
      </c>
      <c r="I3">
        <v>1</v>
      </c>
      <c r="J3">
        <v>4</v>
      </c>
      <c r="K3">
        <v>4</v>
      </c>
      <c r="L3">
        <v>1</v>
      </c>
      <c r="M3">
        <v>19</v>
      </c>
      <c r="N3">
        <v>21</v>
      </c>
      <c r="O3">
        <v>16</v>
      </c>
      <c r="P3">
        <v>24</v>
      </c>
      <c r="Q3">
        <v>2</v>
      </c>
      <c r="R3">
        <v>2</v>
      </c>
      <c r="S3">
        <v>12</v>
      </c>
      <c r="T3">
        <v>40</v>
      </c>
      <c r="U3">
        <v>14</v>
      </c>
      <c r="V3">
        <v>66</v>
      </c>
      <c r="W3">
        <v>2</v>
      </c>
      <c r="X3">
        <v>2</v>
      </c>
      <c r="Y3">
        <v>2</v>
      </c>
      <c r="Z3">
        <v>0</v>
      </c>
      <c r="AA3">
        <v>202</v>
      </c>
    </row>
    <row r="4" spans="1:27">
      <c r="A4" s="1">
        <v>41485</v>
      </c>
      <c r="B4" s="2">
        <v>0.66666666666666663</v>
      </c>
      <c r="C4">
        <v>6</v>
      </c>
      <c r="D4">
        <v>3</v>
      </c>
      <c r="E4">
        <v>2</v>
      </c>
      <c r="F4">
        <v>2</v>
      </c>
      <c r="G4">
        <v>2</v>
      </c>
      <c r="H4">
        <v>2</v>
      </c>
      <c r="I4">
        <v>3</v>
      </c>
      <c r="J4">
        <v>8</v>
      </c>
      <c r="K4">
        <v>5</v>
      </c>
      <c r="L4">
        <v>2</v>
      </c>
      <c r="M4">
        <v>22</v>
      </c>
      <c r="N4">
        <v>21</v>
      </c>
      <c r="O4">
        <v>14</v>
      </c>
      <c r="P4">
        <v>17</v>
      </c>
      <c r="Q4">
        <v>3</v>
      </c>
      <c r="R4">
        <v>2</v>
      </c>
      <c r="S4">
        <v>9</v>
      </c>
      <c r="T4">
        <v>24</v>
      </c>
      <c r="U4">
        <v>10</v>
      </c>
      <c r="V4">
        <v>40</v>
      </c>
      <c r="W4">
        <v>2</v>
      </c>
      <c r="X4">
        <v>1</v>
      </c>
      <c r="Y4">
        <v>2</v>
      </c>
      <c r="Z4">
        <v>1</v>
      </c>
      <c r="AA4">
        <v>108</v>
      </c>
    </row>
    <row r="5" spans="1:27">
      <c r="A5" s="1">
        <v>41485</v>
      </c>
      <c r="B5" s="2"/>
      <c r="C5" s="3">
        <f>AVERAGE(C2:C4)</f>
        <v>4</v>
      </c>
      <c r="D5" s="3">
        <f t="shared" ref="D5:AA5" si="0">AVERAGE(D2:D4)</f>
        <v>3.6666666666666665</v>
      </c>
      <c r="E5" s="3">
        <f t="shared" si="0"/>
        <v>2.3333333333333335</v>
      </c>
      <c r="F5" s="3">
        <f t="shared" si="0"/>
        <v>2.3333333333333335</v>
      </c>
      <c r="G5" s="3">
        <f t="shared" si="0"/>
        <v>1.6666666666666667</v>
      </c>
      <c r="H5" s="3">
        <f t="shared" si="0"/>
        <v>2</v>
      </c>
      <c r="I5" s="3">
        <f t="shared" si="0"/>
        <v>4.333333333333333</v>
      </c>
      <c r="J5" s="3">
        <f t="shared" si="0"/>
        <v>5</v>
      </c>
      <c r="K5" s="3">
        <f t="shared" si="0"/>
        <v>3.6666666666666665</v>
      </c>
      <c r="L5" s="3">
        <f t="shared" si="0"/>
        <v>1.3333333333333333</v>
      </c>
      <c r="M5" s="3">
        <f t="shared" si="0"/>
        <v>19.666666666666668</v>
      </c>
      <c r="N5" s="3">
        <f t="shared" si="0"/>
        <v>21</v>
      </c>
      <c r="O5" s="3">
        <f t="shared" si="0"/>
        <v>13.666666666666666</v>
      </c>
      <c r="P5" s="3">
        <f t="shared" si="0"/>
        <v>21.333333333333332</v>
      </c>
      <c r="Q5" s="3">
        <f t="shared" si="0"/>
        <v>2.3333333333333335</v>
      </c>
      <c r="R5" s="3">
        <f t="shared" si="0"/>
        <v>3.3333333333333335</v>
      </c>
      <c r="S5" s="3">
        <f t="shared" si="0"/>
        <v>13</v>
      </c>
      <c r="T5" s="3">
        <f t="shared" si="0"/>
        <v>37</v>
      </c>
      <c r="U5" s="3">
        <f t="shared" si="0"/>
        <v>13.333333333333334</v>
      </c>
      <c r="V5" s="3">
        <f t="shared" si="0"/>
        <v>55.666666666666664</v>
      </c>
      <c r="W5" s="3">
        <f t="shared" si="0"/>
        <v>2.3333333333333335</v>
      </c>
      <c r="X5" s="3">
        <f t="shared" si="0"/>
        <v>1.6666666666666667</v>
      </c>
      <c r="Y5" s="3">
        <f t="shared" si="0"/>
        <v>2</v>
      </c>
      <c r="Z5" s="3">
        <f t="shared" si="0"/>
        <v>0.66666666666666663</v>
      </c>
      <c r="AA5" s="3">
        <f t="shared" si="0"/>
        <v>182</v>
      </c>
    </row>
    <row r="6" spans="1:27">
      <c r="A6" s="1"/>
      <c r="B6" s="2"/>
    </row>
    <row r="7" spans="1:27">
      <c r="A7" s="1">
        <v>41486</v>
      </c>
      <c r="B7" s="2">
        <v>0.375</v>
      </c>
      <c r="C7">
        <v>2</v>
      </c>
      <c r="D7">
        <v>2</v>
      </c>
      <c r="E7">
        <v>2</v>
      </c>
      <c r="F7">
        <v>1</v>
      </c>
      <c r="G7">
        <v>1</v>
      </c>
      <c r="H7">
        <v>1</v>
      </c>
      <c r="I7">
        <v>9</v>
      </c>
      <c r="J7">
        <v>2</v>
      </c>
      <c r="K7">
        <v>2</v>
      </c>
      <c r="L7">
        <v>1</v>
      </c>
      <c r="M7">
        <v>18</v>
      </c>
      <c r="N7">
        <v>21</v>
      </c>
      <c r="O7">
        <v>3</v>
      </c>
      <c r="P7">
        <v>7</v>
      </c>
      <c r="Q7">
        <v>2</v>
      </c>
      <c r="R7">
        <v>2</v>
      </c>
      <c r="S7">
        <v>3</v>
      </c>
      <c r="T7">
        <v>9</v>
      </c>
      <c r="U7">
        <v>16</v>
      </c>
      <c r="V7">
        <v>12</v>
      </c>
      <c r="W7">
        <v>2</v>
      </c>
      <c r="X7">
        <v>1</v>
      </c>
      <c r="Y7">
        <v>1</v>
      </c>
      <c r="Z7">
        <v>1</v>
      </c>
      <c r="AA7">
        <v>48</v>
      </c>
    </row>
    <row r="8" spans="1:27">
      <c r="A8" s="1">
        <v>41486</v>
      </c>
      <c r="B8" s="2">
        <v>0.54166666666666663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2</v>
      </c>
      <c r="J8">
        <v>5</v>
      </c>
      <c r="K8">
        <v>3</v>
      </c>
      <c r="L8">
        <v>1</v>
      </c>
      <c r="M8">
        <v>6</v>
      </c>
      <c r="N8">
        <v>7</v>
      </c>
      <c r="O8">
        <v>4</v>
      </c>
      <c r="P8">
        <v>8</v>
      </c>
      <c r="Q8">
        <v>2</v>
      </c>
      <c r="R8">
        <v>2</v>
      </c>
      <c r="S8">
        <v>4</v>
      </c>
      <c r="T8">
        <v>4</v>
      </c>
      <c r="U8">
        <v>11</v>
      </c>
      <c r="V8">
        <v>17</v>
      </c>
      <c r="W8">
        <v>2</v>
      </c>
      <c r="X8">
        <v>2</v>
      </c>
      <c r="Y8">
        <v>2</v>
      </c>
      <c r="Z8">
        <v>1</v>
      </c>
      <c r="AA8">
        <v>55</v>
      </c>
    </row>
    <row r="9" spans="1:27">
      <c r="A9" s="1">
        <v>41486</v>
      </c>
      <c r="B9" s="2">
        <v>0.66666666666666663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  <c r="I9">
        <v>3</v>
      </c>
      <c r="J9">
        <v>5</v>
      </c>
      <c r="K9">
        <v>4</v>
      </c>
      <c r="L9">
        <v>4</v>
      </c>
      <c r="M9">
        <v>14</v>
      </c>
      <c r="N9">
        <v>7</v>
      </c>
      <c r="O9">
        <v>6</v>
      </c>
      <c r="P9">
        <v>12</v>
      </c>
      <c r="Q9">
        <v>2</v>
      </c>
      <c r="R9">
        <v>1</v>
      </c>
      <c r="S9">
        <v>8</v>
      </c>
      <c r="T9">
        <v>23</v>
      </c>
      <c r="U9">
        <v>10</v>
      </c>
      <c r="V9">
        <v>33</v>
      </c>
      <c r="W9">
        <v>3</v>
      </c>
      <c r="X9">
        <v>4</v>
      </c>
      <c r="Y9">
        <v>5</v>
      </c>
      <c r="Z9">
        <v>4</v>
      </c>
      <c r="AA9">
        <v>145</v>
      </c>
    </row>
    <row r="10" spans="1:27">
      <c r="A10" s="1">
        <v>41486</v>
      </c>
      <c r="B10" s="2"/>
      <c r="C10" s="3">
        <f>AVERAGE(C7:C9)</f>
        <v>2</v>
      </c>
      <c r="D10" s="3">
        <f t="shared" ref="D10" si="1">AVERAGE(D7:D9)</f>
        <v>2</v>
      </c>
      <c r="E10" s="3">
        <f t="shared" ref="E10" si="2">AVERAGE(E7:E9)</f>
        <v>1.3333333333333333</v>
      </c>
      <c r="F10" s="3">
        <f t="shared" ref="F10" si="3">AVERAGE(F7:F9)</f>
        <v>1</v>
      </c>
      <c r="G10" s="3">
        <f t="shared" ref="G10" si="4">AVERAGE(G7:G9)</f>
        <v>1</v>
      </c>
      <c r="H10" s="3">
        <f t="shared" ref="H10" si="5">AVERAGE(H7:H9)</f>
        <v>1</v>
      </c>
      <c r="I10" s="3">
        <f t="shared" ref="I10" si="6">AVERAGE(I7:I9)</f>
        <v>4.666666666666667</v>
      </c>
      <c r="J10" s="3">
        <f t="shared" ref="J10" si="7">AVERAGE(J7:J9)</f>
        <v>4</v>
      </c>
      <c r="K10" s="3">
        <f t="shared" ref="K10" si="8">AVERAGE(K7:K9)</f>
        <v>3</v>
      </c>
      <c r="L10" s="3">
        <f t="shared" ref="L10" si="9">AVERAGE(L7:L9)</f>
        <v>2</v>
      </c>
      <c r="M10" s="3">
        <f t="shared" ref="M10" si="10">AVERAGE(M7:M9)</f>
        <v>12.666666666666666</v>
      </c>
      <c r="N10" s="3">
        <f t="shared" ref="N10" si="11">AVERAGE(N7:N9)</f>
        <v>11.666666666666666</v>
      </c>
      <c r="O10" s="3">
        <f t="shared" ref="O10" si="12">AVERAGE(O7:O9)</f>
        <v>4.333333333333333</v>
      </c>
      <c r="P10" s="3">
        <f t="shared" ref="P10" si="13">AVERAGE(P7:P9)</f>
        <v>9</v>
      </c>
      <c r="Q10" s="3">
        <f t="shared" ref="Q10" si="14">AVERAGE(Q7:Q9)</f>
        <v>2</v>
      </c>
      <c r="R10" s="3">
        <f t="shared" ref="R10" si="15">AVERAGE(R7:R9)</f>
        <v>1.6666666666666667</v>
      </c>
      <c r="S10" s="3">
        <f t="shared" ref="S10" si="16">AVERAGE(S7:S9)</f>
        <v>5</v>
      </c>
      <c r="T10" s="3">
        <f t="shared" ref="T10" si="17">AVERAGE(T7:T9)</f>
        <v>12</v>
      </c>
      <c r="U10" s="3">
        <f t="shared" ref="U10" si="18">AVERAGE(U7:U9)</f>
        <v>12.333333333333334</v>
      </c>
      <c r="V10" s="3">
        <f t="shared" ref="V10" si="19">AVERAGE(V7:V9)</f>
        <v>20.666666666666668</v>
      </c>
      <c r="W10" s="3">
        <f t="shared" ref="W10" si="20">AVERAGE(W7:W9)</f>
        <v>2.3333333333333335</v>
      </c>
      <c r="X10" s="3">
        <f t="shared" ref="X10" si="21">AVERAGE(X7:X9)</f>
        <v>2.3333333333333335</v>
      </c>
      <c r="Y10" s="3">
        <f t="shared" ref="Y10" si="22">AVERAGE(Y7:Y9)</f>
        <v>2.6666666666666665</v>
      </c>
      <c r="Z10" s="3">
        <f t="shared" ref="Z10" si="23">AVERAGE(Z7:Z9)</f>
        <v>2</v>
      </c>
      <c r="AA10" s="3">
        <f t="shared" ref="AA10" si="24">AVERAGE(AA7:AA9)</f>
        <v>82.666666666666671</v>
      </c>
    </row>
    <row r="11" spans="1:27">
      <c r="A11" s="1"/>
      <c r="B11" s="2"/>
    </row>
    <row r="12" spans="1:27">
      <c r="A12" s="1">
        <v>41487</v>
      </c>
      <c r="B12" s="2">
        <v>0.375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2</v>
      </c>
      <c r="J12">
        <v>1</v>
      </c>
      <c r="K12">
        <v>3</v>
      </c>
      <c r="L12">
        <v>1</v>
      </c>
      <c r="M12">
        <v>5</v>
      </c>
      <c r="N12">
        <v>4</v>
      </c>
      <c r="O12">
        <v>2</v>
      </c>
      <c r="P12">
        <v>4</v>
      </c>
      <c r="Q12">
        <v>3</v>
      </c>
      <c r="R12">
        <v>2</v>
      </c>
      <c r="S12">
        <v>2</v>
      </c>
      <c r="T12">
        <v>8</v>
      </c>
      <c r="U12">
        <v>7</v>
      </c>
      <c r="V12">
        <v>10</v>
      </c>
      <c r="W12">
        <v>3</v>
      </c>
      <c r="X12">
        <v>2</v>
      </c>
      <c r="Y12">
        <v>1</v>
      </c>
      <c r="Z12">
        <v>2</v>
      </c>
      <c r="AA12">
        <v>23</v>
      </c>
    </row>
    <row r="13" spans="1:27">
      <c r="A13" s="1">
        <v>41487</v>
      </c>
      <c r="B13" s="2">
        <v>0.54166666666666663</v>
      </c>
      <c r="C13">
        <v>1</v>
      </c>
      <c r="D13">
        <v>2</v>
      </c>
      <c r="E13">
        <v>1</v>
      </c>
      <c r="F13">
        <v>2</v>
      </c>
      <c r="G13">
        <v>1</v>
      </c>
      <c r="H13">
        <v>1</v>
      </c>
      <c r="I13">
        <v>3</v>
      </c>
      <c r="J13">
        <v>2</v>
      </c>
      <c r="K13">
        <v>3</v>
      </c>
      <c r="L13">
        <v>1</v>
      </c>
      <c r="M13">
        <v>6</v>
      </c>
      <c r="N13">
        <v>4</v>
      </c>
      <c r="O13">
        <v>3</v>
      </c>
      <c r="P13">
        <v>5</v>
      </c>
      <c r="Q13">
        <v>1</v>
      </c>
      <c r="R13">
        <v>1</v>
      </c>
      <c r="S13">
        <v>2</v>
      </c>
      <c r="T13">
        <v>9</v>
      </c>
      <c r="U13">
        <v>3</v>
      </c>
      <c r="V13">
        <v>10</v>
      </c>
      <c r="W13">
        <v>2</v>
      </c>
      <c r="X13">
        <v>2</v>
      </c>
      <c r="Y13">
        <v>3</v>
      </c>
      <c r="Z13">
        <v>2</v>
      </c>
      <c r="AA13">
        <v>55</v>
      </c>
    </row>
    <row r="14" spans="1:27">
      <c r="A14" s="1">
        <v>41487</v>
      </c>
      <c r="B14" s="2">
        <v>0.66666666666666663</v>
      </c>
      <c r="C14">
        <v>1</v>
      </c>
      <c r="D14">
        <v>2</v>
      </c>
      <c r="E14">
        <v>2</v>
      </c>
      <c r="F14">
        <v>2</v>
      </c>
      <c r="G14">
        <v>1</v>
      </c>
      <c r="H14">
        <v>1</v>
      </c>
      <c r="I14">
        <v>1</v>
      </c>
      <c r="J14">
        <v>3</v>
      </c>
      <c r="K14">
        <v>2</v>
      </c>
      <c r="L14">
        <v>1</v>
      </c>
      <c r="M14">
        <v>8</v>
      </c>
      <c r="N14">
        <v>5</v>
      </c>
      <c r="O14">
        <v>3</v>
      </c>
      <c r="P14">
        <v>7</v>
      </c>
      <c r="Q14">
        <v>1</v>
      </c>
      <c r="R14">
        <v>3</v>
      </c>
      <c r="S14">
        <v>4</v>
      </c>
      <c r="T14">
        <v>12</v>
      </c>
      <c r="U14">
        <v>4</v>
      </c>
      <c r="V14">
        <v>10</v>
      </c>
      <c r="W14">
        <v>1</v>
      </c>
      <c r="X14">
        <v>1</v>
      </c>
      <c r="Y14">
        <v>2</v>
      </c>
      <c r="Z14">
        <v>1</v>
      </c>
      <c r="AA14">
        <v>64</v>
      </c>
    </row>
    <row r="15" spans="1:27">
      <c r="A15" s="1">
        <v>41487</v>
      </c>
      <c r="B15" s="2"/>
      <c r="C15" s="3">
        <f>AVERAGE(C12:C14)</f>
        <v>1</v>
      </c>
      <c r="D15" s="3">
        <f t="shared" ref="D15" si="25">AVERAGE(D12:D14)</f>
        <v>1.6666666666666667</v>
      </c>
      <c r="E15" s="3">
        <f t="shared" ref="E15" si="26">AVERAGE(E12:E14)</f>
        <v>1.3333333333333333</v>
      </c>
      <c r="F15" s="3">
        <f t="shared" ref="F15" si="27">AVERAGE(F12:F14)</f>
        <v>1.3333333333333333</v>
      </c>
      <c r="G15" s="3">
        <f t="shared" ref="G15" si="28">AVERAGE(G12:G14)</f>
        <v>1</v>
      </c>
      <c r="H15" s="3">
        <f t="shared" ref="H15" si="29">AVERAGE(H12:H14)</f>
        <v>0.66666666666666663</v>
      </c>
      <c r="I15" s="3">
        <f t="shared" ref="I15" si="30">AVERAGE(I12:I14)</f>
        <v>2</v>
      </c>
      <c r="J15" s="3">
        <f t="shared" ref="J15" si="31">AVERAGE(J12:J14)</f>
        <v>2</v>
      </c>
      <c r="K15" s="3">
        <f t="shared" ref="K15" si="32">AVERAGE(K12:K14)</f>
        <v>2.6666666666666665</v>
      </c>
      <c r="L15" s="3">
        <f t="shared" ref="L15" si="33">AVERAGE(L12:L14)</f>
        <v>1</v>
      </c>
      <c r="M15" s="3">
        <f t="shared" ref="M15" si="34">AVERAGE(M12:M14)</f>
        <v>6.333333333333333</v>
      </c>
      <c r="N15" s="3">
        <f t="shared" ref="N15" si="35">AVERAGE(N12:N14)</f>
        <v>4.333333333333333</v>
      </c>
      <c r="O15" s="3">
        <f t="shared" ref="O15" si="36">AVERAGE(O12:O14)</f>
        <v>2.6666666666666665</v>
      </c>
      <c r="P15" s="3">
        <f t="shared" ref="P15" si="37">AVERAGE(P12:P14)</f>
        <v>5.333333333333333</v>
      </c>
      <c r="Q15" s="3">
        <f t="shared" ref="Q15" si="38">AVERAGE(Q12:Q14)</f>
        <v>1.6666666666666667</v>
      </c>
      <c r="R15" s="3">
        <f t="shared" ref="R15" si="39">AVERAGE(R12:R14)</f>
        <v>2</v>
      </c>
      <c r="S15" s="3">
        <f t="shared" ref="S15" si="40">AVERAGE(S12:S14)</f>
        <v>2.6666666666666665</v>
      </c>
      <c r="T15" s="3">
        <f t="shared" ref="T15" si="41">AVERAGE(T12:T14)</f>
        <v>9.6666666666666661</v>
      </c>
      <c r="U15" s="3">
        <f t="shared" ref="U15" si="42">AVERAGE(U12:U14)</f>
        <v>4.666666666666667</v>
      </c>
      <c r="V15" s="3">
        <f t="shared" ref="V15" si="43">AVERAGE(V12:V14)</f>
        <v>10</v>
      </c>
      <c r="W15" s="3">
        <f t="shared" ref="W15" si="44">AVERAGE(W12:W14)</f>
        <v>2</v>
      </c>
      <c r="X15" s="3">
        <f t="shared" ref="X15" si="45">AVERAGE(X12:X14)</f>
        <v>1.6666666666666667</v>
      </c>
      <c r="Y15" s="3">
        <f t="shared" ref="Y15" si="46">AVERAGE(Y12:Y14)</f>
        <v>2</v>
      </c>
      <c r="Z15" s="3">
        <f t="shared" ref="Z15" si="47">AVERAGE(Z12:Z14)</f>
        <v>1.6666666666666667</v>
      </c>
      <c r="AA15" s="3">
        <f t="shared" ref="AA15" si="48">AVERAGE(AA12:AA14)</f>
        <v>47.333333333333336</v>
      </c>
    </row>
    <row r="16" spans="1:27">
      <c r="A16" s="1"/>
      <c r="B16" s="2"/>
    </row>
    <row r="17" spans="1:27">
      <c r="A17" s="1">
        <v>41488</v>
      </c>
      <c r="B17" s="2">
        <v>0.375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4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79</v>
      </c>
    </row>
    <row r="18" spans="1:27">
      <c r="A18" s="1">
        <v>41488</v>
      </c>
      <c r="B18" s="2">
        <v>0.54166666666666663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I18">
        <v>2</v>
      </c>
      <c r="J18">
        <v>4</v>
      </c>
      <c r="K18">
        <v>4</v>
      </c>
      <c r="L18">
        <v>1</v>
      </c>
      <c r="M18">
        <v>9</v>
      </c>
      <c r="N18">
        <v>8</v>
      </c>
      <c r="O18">
        <v>6</v>
      </c>
      <c r="P18">
        <v>11</v>
      </c>
      <c r="Q18">
        <v>1</v>
      </c>
      <c r="R18">
        <v>1</v>
      </c>
      <c r="S18">
        <v>7</v>
      </c>
      <c r="T18">
        <v>17</v>
      </c>
      <c r="U18">
        <v>7</v>
      </c>
      <c r="V18">
        <v>23</v>
      </c>
      <c r="W18">
        <v>1</v>
      </c>
      <c r="X18">
        <v>0</v>
      </c>
      <c r="Y18">
        <v>1</v>
      </c>
      <c r="Z18">
        <v>2</v>
      </c>
      <c r="AA18">
        <v>98</v>
      </c>
    </row>
    <row r="19" spans="1:27">
      <c r="A19" s="1">
        <v>41488</v>
      </c>
      <c r="B19" s="2">
        <v>0.66666666666666663</v>
      </c>
      <c r="C19">
        <v>6</v>
      </c>
      <c r="D19">
        <v>2</v>
      </c>
      <c r="E19">
        <v>2</v>
      </c>
      <c r="F19">
        <v>2</v>
      </c>
      <c r="G19">
        <v>3</v>
      </c>
      <c r="H19">
        <v>2</v>
      </c>
      <c r="I19">
        <v>1</v>
      </c>
      <c r="J19">
        <v>4</v>
      </c>
      <c r="K19">
        <v>4</v>
      </c>
      <c r="L19">
        <v>1</v>
      </c>
      <c r="M19">
        <v>12</v>
      </c>
      <c r="N19">
        <v>15</v>
      </c>
      <c r="O19">
        <v>12</v>
      </c>
      <c r="P19">
        <v>16</v>
      </c>
      <c r="Q19">
        <v>2</v>
      </c>
      <c r="R19">
        <v>1</v>
      </c>
      <c r="S19">
        <v>8</v>
      </c>
      <c r="T19">
        <v>18</v>
      </c>
      <c r="U19">
        <v>10</v>
      </c>
      <c r="V19">
        <v>32</v>
      </c>
      <c r="W19">
        <v>1</v>
      </c>
      <c r="X19">
        <v>1</v>
      </c>
      <c r="Y19">
        <v>1</v>
      </c>
      <c r="Z19">
        <v>1</v>
      </c>
      <c r="AA19">
        <v>185</v>
      </c>
    </row>
    <row r="20" spans="1:27">
      <c r="A20" s="1">
        <v>41488</v>
      </c>
      <c r="B20" s="2"/>
      <c r="C20" s="3">
        <f>AVERAGE(C17:C19)</f>
        <v>2.6666666666666665</v>
      </c>
      <c r="D20" s="3">
        <f t="shared" ref="D20" si="49">AVERAGE(D17:D19)</f>
        <v>1.6666666666666667</v>
      </c>
      <c r="E20" s="3">
        <f t="shared" ref="E20" si="50">AVERAGE(E17:E19)</f>
        <v>1.3333333333333333</v>
      </c>
      <c r="F20" s="3">
        <f t="shared" ref="F20" si="51">AVERAGE(F17:F19)</f>
        <v>1</v>
      </c>
      <c r="G20" s="3">
        <f t="shared" ref="G20" si="52">AVERAGE(G17:G19)</f>
        <v>1.3333333333333333</v>
      </c>
      <c r="H20" s="3">
        <f t="shared" ref="H20" si="53">AVERAGE(H17:H19)</f>
        <v>1.3333333333333333</v>
      </c>
      <c r="I20" s="3">
        <f t="shared" ref="I20" si="54">AVERAGE(I17:I19)</f>
        <v>1.3333333333333333</v>
      </c>
      <c r="J20" s="3">
        <f t="shared" ref="J20" si="55">AVERAGE(J17:J19)</f>
        <v>3</v>
      </c>
      <c r="K20" s="3">
        <f t="shared" ref="K20" si="56">AVERAGE(K17:K19)</f>
        <v>3</v>
      </c>
      <c r="L20" s="3">
        <f t="shared" ref="L20" si="57">AVERAGE(L17:L19)</f>
        <v>1</v>
      </c>
      <c r="M20" s="3">
        <f t="shared" ref="M20" si="58">AVERAGE(M17:M19)</f>
        <v>7.333333333333333</v>
      </c>
      <c r="N20" s="3">
        <f t="shared" ref="N20" si="59">AVERAGE(N17:N19)</f>
        <v>8</v>
      </c>
      <c r="O20" s="3">
        <f t="shared" ref="O20" si="60">AVERAGE(O17:O19)</f>
        <v>6.333333333333333</v>
      </c>
      <c r="P20" s="3">
        <f t="shared" ref="P20" si="61">AVERAGE(P17:P19)</f>
        <v>10.333333333333334</v>
      </c>
      <c r="Q20" s="3">
        <f t="shared" ref="Q20" si="62">AVERAGE(Q17:Q19)</f>
        <v>1</v>
      </c>
      <c r="R20" s="3">
        <f t="shared" ref="R20" si="63">AVERAGE(R17:R19)</f>
        <v>1</v>
      </c>
      <c r="S20" s="3">
        <f t="shared" ref="S20" si="64">AVERAGE(S17:S19)</f>
        <v>5.333333333333333</v>
      </c>
      <c r="T20" s="3">
        <f t="shared" ref="T20" si="65">AVERAGE(T17:T19)</f>
        <v>12</v>
      </c>
      <c r="U20" s="3">
        <f t="shared" ref="U20" si="66">AVERAGE(U17:U19)</f>
        <v>5.666666666666667</v>
      </c>
      <c r="V20" s="3">
        <f t="shared" ref="V20" si="67">AVERAGE(V17:V19)</f>
        <v>18.333333333333332</v>
      </c>
      <c r="W20" s="3">
        <f t="shared" ref="W20" si="68">AVERAGE(W17:W19)</f>
        <v>0.66666666666666663</v>
      </c>
      <c r="X20" s="3">
        <f t="shared" ref="X20" si="69">AVERAGE(X17:X19)</f>
        <v>0.33333333333333331</v>
      </c>
      <c r="Y20" s="3">
        <f t="shared" ref="Y20" si="70">AVERAGE(Y17:Y19)</f>
        <v>0.66666666666666663</v>
      </c>
      <c r="Z20" s="3">
        <f t="shared" ref="Z20" si="71">AVERAGE(Z17:Z19)</f>
        <v>1</v>
      </c>
      <c r="AA20" s="3">
        <f t="shared" ref="AA20" si="72">AVERAGE(AA17:AA19)</f>
        <v>120.66666666666667</v>
      </c>
    </row>
    <row r="21" spans="1:27">
      <c r="A21" s="1"/>
      <c r="B21" s="2"/>
    </row>
    <row r="22" spans="1:27">
      <c r="A22" s="1">
        <v>41491</v>
      </c>
      <c r="B22" s="2">
        <v>0.375</v>
      </c>
      <c r="C22">
        <v>1</v>
      </c>
      <c r="D22">
        <v>1</v>
      </c>
      <c r="E22">
        <v>12</v>
      </c>
      <c r="F22">
        <v>2</v>
      </c>
      <c r="G22">
        <v>1</v>
      </c>
      <c r="H22">
        <v>2</v>
      </c>
      <c r="I22">
        <v>1</v>
      </c>
      <c r="J22">
        <v>2</v>
      </c>
      <c r="K22">
        <v>2</v>
      </c>
      <c r="L22">
        <v>1</v>
      </c>
      <c r="M22">
        <v>5</v>
      </c>
      <c r="N22">
        <v>5</v>
      </c>
      <c r="O22">
        <v>4</v>
      </c>
      <c r="P22">
        <v>8</v>
      </c>
      <c r="Q22">
        <v>2</v>
      </c>
      <c r="R22">
        <v>2</v>
      </c>
      <c r="S22">
        <v>2</v>
      </c>
      <c r="T22">
        <v>8</v>
      </c>
      <c r="U22">
        <v>12</v>
      </c>
      <c r="V22">
        <v>17</v>
      </c>
      <c r="W22">
        <v>2</v>
      </c>
      <c r="X22">
        <v>1</v>
      </c>
      <c r="Y22">
        <v>2</v>
      </c>
      <c r="Z22">
        <v>2</v>
      </c>
      <c r="AA22">
        <v>53</v>
      </c>
    </row>
    <row r="23" spans="1:27">
      <c r="A23" s="1">
        <v>41491</v>
      </c>
      <c r="B23" s="2">
        <v>0.54166666666666663</v>
      </c>
      <c r="C23">
        <v>2</v>
      </c>
      <c r="D23">
        <v>1</v>
      </c>
      <c r="E23">
        <v>18</v>
      </c>
      <c r="F23">
        <v>8</v>
      </c>
      <c r="G23">
        <v>3</v>
      </c>
      <c r="H23">
        <v>1</v>
      </c>
      <c r="I23">
        <v>2</v>
      </c>
      <c r="J23">
        <v>1</v>
      </c>
      <c r="K23">
        <v>3</v>
      </c>
      <c r="L23">
        <v>1</v>
      </c>
      <c r="M23">
        <v>4</v>
      </c>
      <c r="N23">
        <v>5</v>
      </c>
      <c r="O23">
        <v>3</v>
      </c>
      <c r="P23">
        <v>5</v>
      </c>
      <c r="Q23">
        <v>2</v>
      </c>
      <c r="R23">
        <v>2</v>
      </c>
      <c r="S23">
        <v>3</v>
      </c>
      <c r="T23">
        <v>5</v>
      </c>
      <c r="U23">
        <v>8</v>
      </c>
      <c r="V23">
        <v>5</v>
      </c>
      <c r="W23">
        <v>2</v>
      </c>
      <c r="X23">
        <v>1</v>
      </c>
      <c r="Y23">
        <v>2</v>
      </c>
      <c r="Z23">
        <v>1</v>
      </c>
      <c r="AA23">
        <v>27</v>
      </c>
    </row>
    <row r="24" spans="1:27">
      <c r="A24" s="1">
        <v>41491</v>
      </c>
      <c r="B24" s="2">
        <v>0.66666666666666663</v>
      </c>
      <c r="C24">
        <v>1</v>
      </c>
      <c r="D24">
        <v>2</v>
      </c>
      <c r="E24">
        <v>20</v>
      </c>
      <c r="F24">
        <v>5</v>
      </c>
      <c r="G24">
        <v>2</v>
      </c>
      <c r="H24">
        <v>1</v>
      </c>
      <c r="I24">
        <v>2</v>
      </c>
      <c r="J24">
        <v>2</v>
      </c>
      <c r="K24">
        <v>4</v>
      </c>
      <c r="L24">
        <v>2</v>
      </c>
      <c r="M24">
        <v>3</v>
      </c>
      <c r="N24">
        <v>5</v>
      </c>
      <c r="O24">
        <v>2</v>
      </c>
      <c r="P24">
        <v>9</v>
      </c>
      <c r="Q24">
        <v>1</v>
      </c>
      <c r="R24">
        <v>3</v>
      </c>
      <c r="S24">
        <v>2</v>
      </c>
      <c r="T24">
        <v>4</v>
      </c>
      <c r="U24">
        <v>8</v>
      </c>
      <c r="V24">
        <v>5</v>
      </c>
      <c r="W24">
        <v>2</v>
      </c>
      <c r="X24">
        <v>1</v>
      </c>
      <c r="Y24">
        <v>2</v>
      </c>
      <c r="Z24">
        <v>1</v>
      </c>
      <c r="AA24">
        <v>35</v>
      </c>
    </row>
    <row r="25" spans="1:27">
      <c r="A25" s="1">
        <v>41491</v>
      </c>
      <c r="B25" s="2"/>
      <c r="C25" s="3">
        <f>AVERAGE(C22:C24)</f>
        <v>1.3333333333333333</v>
      </c>
      <c r="D25" s="3">
        <f t="shared" ref="D25" si="73">AVERAGE(D22:D24)</f>
        <v>1.3333333333333333</v>
      </c>
      <c r="E25" s="3">
        <f t="shared" ref="E25" si="74">AVERAGE(E22:E24)</f>
        <v>16.666666666666668</v>
      </c>
      <c r="F25" s="3">
        <f t="shared" ref="F25" si="75">AVERAGE(F22:F24)</f>
        <v>5</v>
      </c>
      <c r="G25" s="3">
        <f t="shared" ref="G25" si="76">AVERAGE(G22:G24)</f>
        <v>2</v>
      </c>
      <c r="H25" s="3">
        <f t="shared" ref="H25" si="77">AVERAGE(H22:H24)</f>
        <v>1.3333333333333333</v>
      </c>
      <c r="I25" s="3">
        <f t="shared" ref="I25" si="78">AVERAGE(I22:I24)</f>
        <v>1.6666666666666667</v>
      </c>
      <c r="J25" s="3">
        <f t="shared" ref="J25" si="79">AVERAGE(J22:J24)</f>
        <v>1.6666666666666667</v>
      </c>
      <c r="K25" s="3">
        <f t="shared" ref="K25" si="80">AVERAGE(K22:K24)</f>
        <v>3</v>
      </c>
      <c r="L25" s="3">
        <f t="shared" ref="L25" si="81">AVERAGE(L22:L24)</f>
        <v>1.3333333333333333</v>
      </c>
      <c r="M25" s="3">
        <f t="shared" ref="M25" si="82">AVERAGE(M22:M24)</f>
        <v>4</v>
      </c>
      <c r="N25" s="3">
        <f t="shared" ref="N25" si="83">AVERAGE(N22:N24)</f>
        <v>5</v>
      </c>
      <c r="O25" s="3">
        <f t="shared" ref="O25" si="84">AVERAGE(O22:O24)</f>
        <v>3</v>
      </c>
      <c r="P25" s="3">
        <f t="shared" ref="P25" si="85">AVERAGE(P22:P24)</f>
        <v>7.333333333333333</v>
      </c>
      <c r="Q25" s="3">
        <f t="shared" ref="Q25" si="86">AVERAGE(Q22:Q24)</f>
        <v>1.6666666666666667</v>
      </c>
      <c r="R25" s="3">
        <f t="shared" ref="R25" si="87">AVERAGE(R22:R24)</f>
        <v>2.3333333333333335</v>
      </c>
      <c r="S25" s="3">
        <f t="shared" ref="S25" si="88">AVERAGE(S22:S24)</f>
        <v>2.3333333333333335</v>
      </c>
      <c r="T25" s="3">
        <f t="shared" ref="T25" si="89">AVERAGE(T22:T24)</f>
        <v>5.666666666666667</v>
      </c>
      <c r="U25" s="3">
        <f t="shared" ref="U25" si="90">AVERAGE(U22:U24)</f>
        <v>9.3333333333333339</v>
      </c>
      <c r="V25" s="3">
        <f t="shared" ref="V25" si="91">AVERAGE(V22:V24)</f>
        <v>9</v>
      </c>
      <c r="W25" s="3">
        <f t="shared" ref="W25" si="92">AVERAGE(W22:W24)</f>
        <v>2</v>
      </c>
      <c r="X25" s="3">
        <f t="shared" ref="X25" si="93">AVERAGE(X22:X24)</f>
        <v>1</v>
      </c>
      <c r="Y25" s="3">
        <f t="shared" ref="Y25" si="94">AVERAGE(Y22:Y24)</f>
        <v>2</v>
      </c>
      <c r="Z25" s="3">
        <f t="shared" ref="Z25" si="95">AVERAGE(Z22:Z24)</f>
        <v>1.3333333333333333</v>
      </c>
      <c r="AA25" s="3">
        <f t="shared" ref="AA25" si="96">AVERAGE(AA22:AA24)</f>
        <v>38.333333333333336</v>
      </c>
    </row>
    <row r="26" spans="1:27">
      <c r="A26" s="1"/>
      <c r="B26" s="2"/>
    </row>
    <row r="27" spans="1:27">
      <c r="A27" s="1">
        <v>41492</v>
      </c>
      <c r="B27" s="2">
        <v>0.375</v>
      </c>
      <c r="C27">
        <v>3</v>
      </c>
      <c r="D27">
        <v>2</v>
      </c>
      <c r="E27">
        <v>76</v>
      </c>
      <c r="F27">
        <v>2</v>
      </c>
      <c r="G27">
        <v>3</v>
      </c>
      <c r="H27">
        <v>2</v>
      </c>
      <c r="I27">
        <v>6</v>
      </c>
      <c r="J27">
        <v>2</v>
      </c>
      <c r="K27">
        <v>5</v>
      </c>
      <c r="L27">
        <v>1</v>
      </c>
      <c r="M27">
        <v>11</v>
      </c>
      <c r="N27">
        <v>13</v>
      </c>
      <c r="O27">
        <v>8</v>
      </c>
      <c r="P27">
        <v>17</v>
      </c>
      <c r="Q27">
        <v>1</v>
      </c>
      <c r="R27">
        <v>1</v>
      </c>
      <c r="S27">
        <v>8</v>
      </c>
      <c r="T27">
        <v>25</v>
      </c>
      <c r="U27">
        <v>9</v>
      </c>
      <c r="V27">
        <v>13</v>
      </c>
      <c r="W27">
        <v>5</v>
      </c>
      <c r="X27">
        <v>1</v>
      </c>
      <c r="Y27">
        <v>11</v>
      </c>
      <c r="Z27">
        <v>2</v>
      </c>
      <c r="AA27">
        <v>149</v>
      </c>
    </row>
    <row r="28" spans="1:27">
      <c r="A28" s="1">
        <v>41492</v>
      </c>
      <c r="B28" s="2">
        <v>0.54166666666666663</v>
      </c>
      <c r="C28">
        <v>4</v>
      </c>
      <c r="D28">
        <v>3</v>
      </c>
      <c r="E28">
        <v>86</v>
      </c>
      <c r="F28">
        <v>2</v>
      </c>
      <c r="G28">
        <v>3</v>
      </c>
      <c r="H28">
        <v>2</v>
      </c>
      <c r="I28">
        <v>1</v>
      </c>
      <c r="J28">
        <v>4</v>
      </c>
      <c r="K28">
        <v>8</v>
      </c>
      <c r="L28">
        <v>2</v>
      </c>
      <c r="M28">
        <v>17</v>
      </c>
      <c r="N28">
        <v>19</v>
      </c>
      <c r="O28">
        <v>11</v>
      </c>
      <c r="P28">
        <v>22</v>
      </c>
      <c r="Q28">
        <v>2</v>
      </c>
      <c r="R28">
        <v>1</v>
      </c>
      <c r="S28">
        <v>13</v>
      </c>
      <c r="T28">
        <v>34</v>
      </c>
      <c r="U28">
        <v>13</v>
      </c>
      <c r="V28">
        <v>18</v>
      </c>
      <c r="W28">
        <v>28</v>
      </c>
      <c r="X28">
        <v>1</v>
      </c>
      <c r="Y28">
        <v>10</v>
      </c>
      <c r="Z28">
        <v>3</v>
      </c>
      <c r="AA28">
        <v>251</v>
      </c>
    </row>
    <row r="29" spans="1:27">
      <c r="A29" s="1">
        <v>41492</v>
      </c>
      <c r="B29" s="2">
        <v>0.66666666666666663</v>
      </c>
      <c r="C29">
        <v>3</v>
      </c>
      <c r="D29">
        <v>3</v>
      </c>
      <c r="E29">
        <v>82</v>
      </c>
      <c r="F29">
        <v>2</v>
      </c>
      <c r="G29">
        <v>3</v>
      </c>
      <c r="H29">
        <v>2</v>
      </c>
      <c r="I29">
        <v>4</v>
      </c>
      <c r="J29">
        <v>3</v>
      </c>
      <c r="K29">
        <v>6</v>
      </c>
      <c r="L29">
        <v>2</v>
      </c>
      <c r="M29">
        <v>19</v>
      </c>
      <c r="N29">
        <v>19</v>
      </c>
      <c r="O29">
        <v>10</v>
      </c>
      <c r="P29">
        <v>19</v>
      </c>
      <c r="Q29">
        <v>2</v>
      </c>
      <c r="R29">
        <v>1</v>
      </c>
      <c r="S29">
        <v>12</v>
      </c>
      <c r="T29">
        <v>28</v>
      </c>
      <c r="U29">
        <v>11</v>
      </c>
      <c r="V29">
        <v>16</v>
      </c>
      <c r="W29">
        <v>27</v>
      </c>
      <c r="X29">
        <v>1</v>
      </c>
      <c r="Y29">
        <v>11</v>
      </c>
      <c r="Z29">
        <v>3</v>
      </c>
      <c r="AA29">
        <v>218</v>
      </c>
    </row>
    <row r="30" spans="1:27">
      <c r="A30" s="1">
        <v>41492</v>
      </c>
      <c r="B30" s="2"/>
      <c r="C30" s="3">
        <f>AVERAGE(C27:C29)</f>
        <v>3.3333333333333335</v>
      </c>
      <c r="D30" s="3">
        <f t="shared" ref="D30" si="97">AVERAGE(D27:D29)</f>
        <v>2.6666666666666665</v>
      </c>
      <c r="E30" s="3">
        <f t="shared" ref="E30" si="98">AVERAGE(E27:E29)</f>
        <v>81.333333333333329</v>
      </c>
      <c r="F30" s="3">
        <f t="shared" ref="F30" si="99">AVERAGE(F27:F29)</f>
        <v>2</v>
      </c>
      <c r="G30" s="3">
        <f t="shared" ref="G30" si="100">AVERAGE(G27:G29)</f>
        <v>3</v>
      </c>
      <c r="H30" s="3">
        <f t="shared" ref="H30" si="101">AVERAGE(H27:H29)</f>
        <v>2</v>
      </c>
      <c r="I30" s="3">
        <f t="shared" ref="I30" si="102">AVERAGE(I27:I29)</f>
        <v>3.6666666666666665</v>
      </c>
      <c r="J30" s="3">
        <f t="shared" ref="J30" si="103">AVERAGE(J27:J29)</f>
        <v>3</v>
      </c>
      <c r="K30" s="3">
        <f t="shared" ref="K30" si="104">AVERAGE(K27:K29)</f>
        <v>6.333333333333333</v>
      </c>
      <c r="L30" s="3">
        <f t="shared" ref="L30" si="105">AVERAGE(L27:L29)</f>
        <v>1.6666666666666667</v>
      </c>
      <c r="M30" s="3">
        <f t="shared" ref="M30" si="106">AVERAGE(M27:M29)</f>
        <v>15.666666666666666</v>
      </c>
      <c r="N30" s="3">
        <f t="shared" ref="N30" si="107">AVERAGE(N27:N29)</f>
        <v>17</v>
      </c>
      <c r="O30" s="3">
        <f t="shared" ref="O30" si="108">AVERAGE(O27:O29)</f>
        <v>9.6666666666666661</v>
      </c>
      <c r="P30" s="3">
        <f t="shared" ref="P30" si="109">AVERAGE(P27:P29)</f>
        <v>19.333333333333332</v>
      </c>
      <c r="Q30" s="3">
        <f t="shared" ref="Q30" si="110">AVERAGE(Q27:Q29)</f>
        <v>1.6666666666666667</v>
      </c>
      <c r="R30" s="3">
        <f t="shared" ref="R30" si="111">AVERAGE(R27:R29)</f>
        <v>1</v>
      </c>
      <c r="S30" s="3">
        <f t="shared" ref="S30" si="112">AVERAGE(S27:S29)</f>
        <v>11</v>
      </c>
      <c r="T30" s="3">
        <f t="shared" ref="T30" si="113">AVERAGE(T27:T29)</f>
        <v>29</v>
      </c>
      <c r="U30" s="3">
        <f t="shared" ref="U30" si="114">AVERAGE(U27:U29)</f>
        <v>11</v>
      </c>
      <c r="V30" s="3">
        <f t="shared" ref="V30" si="115">AVERAGE(V27:V29)</f>
        <v>15.666666666666666</v>
      </c>
      <c r="W30" s="3">
        <f t="shared" ref="W30" si="116">AVERAGE(W27:W29)</f>
        <v>20</v>
      </c>
      <c r="X30" s="3">
        <f t="shared" ref="X30" si="117">AVERAGE(X27:X29)</f>
        <v>1</v>
      </c>
      <c r="Y30" s="3">
        <f t="shared" ref="Y30" si="118">AVERAGE(Y27:Y29)</f>
        <v>10.666666666666666</v>
      </c>
      <c r="Z30" s="3">
        <f t="shared" ref="Z30" si="119">AVERAGE(Z27:Z29)</f>
        <v>2.6666666666666665</v>
      </c>
      <c r="AA30" s="3">
        <f t="shared" ref="AA30" si="120">AVERAGE(AA27:AA29)</f>
        <v>206</v>
      </c>
    </row>
    <row r="31" spans="1:27">
      <c r="A31" s="1"/>
      <c r="B31" s="2"/>
    </row>
    <row r="32" spans="1:27">
      <c r="A32" s="1">
        <v>41493</v>
      </c>
      <c r="B32" s="2">
        <v>0.375</v>
      </c>
      <c r="C32">
        <v>1</v>
      </c>
      <c r="D32">
        <v>1</v>
      </c>
      <c r="E32">
        <v>43</v>
      </c>
      <c r="F32">
        <v>9</v>
      </c>
      <c r="G32">
        <v>3</v>
      </c>
      <c r="H32">
        <v>1</v>
      </c>
      <c r="I32">
        <v>1</v>
      </c>
      <c r="J32">
        <v>1</v>
      </c>
      <c r="K32">
        <v>4</v>
      </c>
      <c r="L32">
        <v>1</v>
      </c>
      <c r="M32">
        <v>4</v>
      </c>
      <c r="N32">
        <v>5</v>
      </c>
      <c r="O32">
        <v>3</v>
      </c>
      <c r="P32">
        <v>5</v>
      </c>
      <c r="Q32">
        <v>1</v>
      </c>
      <c r="R32">
        <v>1</v>
      </c>
      <c r="S32">
        <v>4</v>
      </c>
      <c r="T32">
        <v>10</v>
      </c>
      <c r="U32">
        <v>4</v>
      </c>
      <c r="V32">
        <v>6</v>
      </c>
      <c r="W32">
        <v>3</v>
      </c>
      <c r="X32">
        <v>1</v>
      </c>
      <c r="Y32">
        <v>9</v>
      </c>
      <c r="Z32">
        <v>1</v>
      </c>
      <c r="AA32">
        <v>75</v>
      </c>
    </row>
    <row r="33" spans="1:27">
      <c r="A33" s="1">
        <v>41493</v>
      </c>
      <c r="B33" s="2">
        <v>0.54166666666666663</v>
      </c>
      <c r="C33">
        <v>4</v>
      </c>
      <c r="D33">
        <v>1</v>
      </c>
      <c r="E33">
        <v>20</v>
      </c>
      <c r="F33">
        <v>9</v>
      </c>
      <c r="G33">
        <v>3</v>
      </c>
      <c r="H33">
        <v>1</v>
      </c>
      <c r="I33">
        <v>1</v>
      </c>
      <c r="J33">
        <v>1</v>
      </c>
      <c r="K33">
        <v>1</v>
      </c>
      <c r="L33">
        <v>2</v>
      </c>
      <c r="M33">
        <v>4</v>
      </c>
      <c r="N33">
        <v>5</v>
      </c>
      <c r="O33">
        <v>3</v>
      </c>
      <c r="P33">
        <v>4</v>
      </c>
      <c r="Q33">
        <v>1</v>
      </c>
      <c r="R33">
        <v>2</v>
      </c>
      <c r="S33">
        <v>4</v>
      </c>
      <c r="T33">
        <v>6</v>
      </c>
      <c r="U33">
        <v>3</v>
      </c>
      <c r="V33">
        <v>6</v>
      </c>
      <c r="W33">
        <v>3</v>
      </c>
      <c r="X33">
        <v>1</v>
      </c>
      <c r="Y33">
        <v>9</v>
      </c>
      <c r="Z33">
        <v>2</v>
      </c>
      <c r="AA33">
        <v>19</v>
      </c>
    </row>
    <row r="34" spans="1:27">
      <c r="A34" s="1">
        <v>41493</v>
      </c>
      <c r="B34" s="2">
        <v>0.66666666666666663</v>
      </c>
      <c r="C34">
        <v>4</v>
      </c>
      <c r="D34">
        <v>1</v>
      </c>
      <c r="E34">
        <v>20</v>
      </c>
      <c r="F34">
        <v>9</v>
      </c>
      <c r="G34">
        <v>3</v>
      </c>
      <c r="H34">
        <v>1</v>
      </c>
      <c r="I34">
        <v>1</v>
      </c>
      <c r="J34">
        <v>1</v>
      </c>
      <c r="K34">
        <v>1</v>
      </c>
      <c r="L34">
        <v>2</v>
      </c>
      <c r="M34">
        <v>4</v>
      </c>
      <c r="N34">
        <v>5</v>
      </c>
      <c r="O34">
        <v>3</v>
      </c>
      <c r="P34">
        <v>4</v>
      </c>
      <c r="Q34">
        <v>1</v>
      </c>
      <c r="R34">
        <v>2</v>
      </c>
      <c r="S34">
        <v>4</v>
      </c>
      <c r="T34">
        <v>6</v>
      </c>
      <c r="U34">
        <v>3</v>
      </c>
      <c r="V34">
        <v>6</v>
      </c>
      <c r="W34">
        <v>3</v>
      </c>
      <c r="X34">
        <v>1</v>
      </c>
      <c r="Y34">
        <v>10</v>
      </c>
      <c r="Z34">
        <v>2</v>
      </c>
      <c r="AA34">
        <v>20</v>
      </c>
    </row>
    <row r="35" spans="1:27">
      <c r="A35" s="1">
        <v>41493</v>
      </c>
      <c r="B35" s="2"/>
      <c r="C35" s="3">
        <f>AVERAGE(C32:C34)</f>
        <v>3</v>
      </c>
      <c r="D35" s="3">
        <f t="shared" ref="D35" si="121">AVERAGE(D32:D34)</f>
        <v>1</v>
      </c>
      <c r="E35" s="3">
        <f t="shared" ref="E35" si="122">AVERAGE(E32:E34)</f>
        <v>27.666666666666668</v>
      </c>
      <c r="F35" s="3">
        <f t="shared" ref="F35" si="123">AVERAGE(F32:F34)</f>
        <v>9</v>
      </c>
      <c r="G35" s="3">
        <f t="shared" ref="G35" si="124">AVERAGE(G32:G34)</f>
        <v>3</v>
      </c>
      <c r="H35" s="3">
        <f t="shared" ref="H35" si="125">AVERAGE(H32:H34)</f>
        <v>1</v>
      </c>
      <c r="I35" s="3">
        <f t="shared" ref="I35" si="126">AVERAGE(I32:I34)</f>
        <v>1</v>
      </c>
      <c r="J35" s="3">
        <f t="shared" ref="J35" si="127">AVERAGE(J32:J34)</f>
        <v>1</v>
      </c>
      <c r="K35" s="3">
        <f t="shared" ref="K35" si="128">AVERAGE(K32:K34)</f>
        <v>2</v>
      </c>
      <c r="L35" s="3">
        <f t="shared" ref="L35" si="129">AVERAGE(L32:L34)</f>
        <v>1.6666666666666667</v>
      </c>
      <c r="M35" s="3">
        <f t="shared" ref="M35" si="130">AVERAGE(M32:M34)</f>
        <v>4</v>
      </c>
      <c r="N35" s="3">
        <f t="shared" ref="N35" si="131">AVERAGE(N32:N34)</f>
        <v>5</v>
      </c>
      <c r="O35" s="3">
        <f t="shared" ref="O35" si="132">AVERAGE(O32:O34)</f>
        <v>3</v>
      </c>
      <c r="P35" s="3">
        <f t="shared" ref="P35" si="133">AVERAGE(P32:P34)</f>
        <v>4.333333333333333</v>
      </c>
      <c r="Q35" s="3">
        <f t="shared" ref="Q35" si="134">AVERAGE(Q32:Q34)</f>
        <v>1</v>
      </c>
      <c r="R35" s="3">
        <f t="shared" ref="R35" si="135">AVERAGE(R32:R34)</f>
        <v>1.6666666666666667</v>
      </c>
      <c r="S35" s="3">
        <f t="shared" ref="S35" si="136">AVERAGE(S32:S34)</f>
        <v>4</v>
      </c>
      <c r="T35" s="3">
        <f t="shared" ref="T35" si="137">AVERAGE(T32:T34)</f>
        <v>7.333333333333333</v>
      </c>
      <c r="U35" s="3">
        <f t="shared" ref="U35" si="138">AVERAGE(U32:U34)</f>
        <v>3.3333333333333335</v>
      </c>
      <c r="V35" s="3">
        <f t="shared" ref="V35" si="139">AVERAGE(V32:V34)</f>
        <v>6</v>
      </c>
      <c r="W35" s="3">
        <f t="shared" ref="W35" si="140">AVERAGE(W32:W34)</f>
        <v>3</v>
      </c>
      <c r="X35" s="3">
        <f t="shared" ref="X35" si="141">AVERAGE(X32:X34)</f>
        <v>1</v>
      </c>
      <c r="Y35" s="3">
        <f t="shared" ref="Y35" si="142">AVERAGE(Y32:Y34)</f>
        <v>9.3333333333333339</v>
      </c>
      <c r="Z35" s="3">
        <f t="shared" ref="Z35" si="143">AVERAGE(Z32:Z34)</f>
        <v>1.6666666666666667</v>
      </c>
      <c r="AA35" s="3">
        <f t="shared" ref="AA35" si="144">AVERAGE(AA32:AA34)</f>
        <v>38</v>
      </c>
    </row>
    <row r="36" spans="1:27">
      <c r="A36" s="1"/>
      <c r="B36" s="2"/>
    </row>
    <row r="37" spans="1:27">
      <c r="A37" s="1">
        <v>41494</v>
      </c>
      <c r="B37" s="2">
        <v>0.375</v>
      </c>
      <c r="C37">
        <v>1</v>
      </c>
      <c r="D37">
        <v>1</v>
      </c>
      <c r="E37">
        <v>18</v>
      </c>
      <c r="F37">
        <v>1</v>
      </c>
      <c r="G37">
        <v>1</v>
      </c>
      <c r="H37">
        <v>2</v>
      </c>
      <c r="I37">
        <v>1</v>
      </c>
      <c r="J37">
        <v>1</v>
      </c>
      <c r="K37">
        <v>2</v>
      </c>
      <c r="L37">
        <v>2</v>
      </c>
      <c r="M37">
        <v>3</v>
      </c>
      <c r="N37">
        <v>4</v>
      </c>
      <c r="O37">
        <v>3</v>
      </c>
      <c r="P37">
        <v>7</v>
      </c>
      <c r="Q37">
        <v>1</v>
      </c>
      <c r="R37">
        <v>1</v>
      </c>
      <c r="S37">
        <v>2</v>
      </c>
      <c r="T37">
        <v>3</v>
      </c>
      <c r="U37">
        <v>6</v>
      </c>
      <c r="V37">
        <v>7</v>
      </c>
      <c r="W37">
        <v>2</v>
      </c>
      <c r="X37">
        <v>1</v>
      </c>
      <c r="Y37">
        <v>2</v>
      </c>
      <c r="Z37">
        <v>2</v>
      </c>
      <c r="AA37">
        <v>26</v>
      </c>
    </row>
    <row r="38" spans="1:27">
      <c r="A38" s="1">
        <v>41494</v>
      </c>
      <c r="B38" s="2">
        <v>0.54166666666666663</v>
      </c>
      <c r="C38">
        <v>2</v>
      </c>
      <c r="D38">
        <v>2</v>
      </c>
      <c r="E38">
        <v>20</v>
      </c>
      <c r="F38">
        <v>2</v>
      </c>
      <c r="G38">
        <v>2</v>
      </c>
      <c r="H38">
        <v>3</v>
      </c>
      <c r="I38">
        <v>2</v>
      </c>
      <c r="J38">
        <v>3</v>
      </c>
      <c r="K38">
        <v>3</v>
      </c>
      <c r="L38">
        <v>2</v>
      </c>
      <c r="M38">
        <v>4</v>
      </c>
      <c r="N38">
        <v>4</v>
      </c>
      <c r="O38">
        <v>4</v>
      </c>
      <c r="P38">
        <v>8</v>
      </c>
      <c r="Q38">
        <v>2</v>
      </c>
      <c r="R38">
        <v>2</v>
      </c>
      <c r="S38">
        <v>3</v>
      </c>
      <c r="T38">
        <v>7</v>
      </c>
      <c r="U38">
        <v>8</v>
      </c>
      <c r="V38">
        <v>10</v>
      </c>
      <c r="W38">
        <v>2</v>
      </c>
      <c r="X38">
        <v>3</v>
      </c>
      <c r="Y38">
        <v>2</v>
      </c>
      <c r="Z38">
        <v>1</v>
      </c>
      <c r="AA38">
        <v>22</v>
      </c>
    </row>
    <row r="39" spans="1:27">
      <c r="A39" s="1">
        <v>41494</v>
      </c>
      <c r="B39" s="2">
        <v>0.66666666666666663</v>
      </c>
      <c r="C39">
        <v>2</v>
      </c>
      <c r="D39">
        <v>2</v>
      </c>
      <c r="E39">
        <v>31</v>
      </c>
      <c r="F39">
        <v>2</v>
      </c>
      <c r="G39">
        <v>2</v>
      </c>
      <c r="H39">
        <v>1</v>
      </c>
      <c r="I39">
        <v>2</v>
      </c>
      <c r="J39">
        <v>2</v>
      </c>
      <c r="K39">
        <v>4</v>
      </c>
      <c r="L39">
        <v>2</v>
      </c>
      <c r="M39">
        <v>6</v>
      </c>
      <c r="N39">
        <v>6</v>
      </c>
      <c r="O39">
        <v>4</v>
      </c>
      <c r="P39">
        <v>6</v>
      </c>
      <c r="Q39">
        <v>1</v>
      </c>
      <c r="R39">
        <v>2</v>
      </c>
      <c r="S39">
        <v>4</v>
      </c>
      <c r="T39">
        <v>9</v>
      </c>
      <c r="U39">
        <v>4</v>
      </c>
      <c r="V39">
        <v>8</v>
      </c>
      <c r="W39">
        <v>2</v>
      </c>
      <c r="X39">
        <v>2</v>
      </c>
      <c r="Y39">
        <v>2</v>
      </c>
      <c r="Z39">
        <v>1</v>
      </c>
      <c r="AA39">
        <v>24</v>
      </c>
    </row>
    <row r="40" spans="1:27">
      <c r="A40" s="1">
        <v>41494</v>
      </c>
      <c r="B40" s="2"/>
      <c r="C40" s="3">
        <f>AVERAGE(C37:C39)</f>
        <v>1.6666666666666667</v>
      </c>
      <c r="D40" s="3">
        <f t="shared" ref="D40" si="145">AVERAGE(D37:D39)</f>
        <v>1.6666666666666667</v>
      </c>
      <c r="E40" s="3">
        <f t="shared" ref="E40" si="146">AVERAGE(E37:E39)</f>
        <v>23</v>
      </c>
      <c r="F40" s="3">
        <f t="shared" ref="F40" si="147">AVERAGE(F37:F39)</f>
        <v>1.6666666666666667</v>
      </c>
      <c r="G40" s="3">
        <f t="shared" ref="G40" si="148">AVERAGE(G37:G39)</f>
        <v>1.6666666666666667</v>
      </c>
      <c r="H40" s="3">
        <f t="shared" ref="H40" si="149">AVERAGE(H37:H39)</f>
        <v>2</v>
      </c>
      <c r="I40" s="3">
        <f t="shared" ref="I40" si="150">AVERAGE(I37:I39)</f>
        <v>1.6666666666666667</v>
      </c>
      <c r="J40" s="3">
        <f t="shared" ref="J40" si="151">AVERAGE(J37:J39)</f>
        <v>2</v>
      </c>
      <c r="K40" s="3">
        <f t="shared" ref="K40" si="152">AVERAGE(K37:K39)</f>
        <v>3</v>
      </c>
      <c r="L40" s="3">
        <f t="shared" ref="L40" si="153">AVERAGE(L37:L39)</f>
        <v>2</v>
      </c>
      <c r="M40" s="3">
        <f t="shared" ref="M40" si="154">AVERAGE(M37:M39)</f>
        <v>4.333333333333333</v>
      </c>
      <c r="N40" s="3">
        <f t="shared" ref="N40" si="155">AVERAGE(N37:N39)</f>
        <v>4.666666666666667</v>
      </c>
      <c r="O40" s="3">
        <f t="shared" ref="O40" si="156">AVERAGE(O37:O39)</f>
        <v>3.6666666666666665</v>
      </c>
      <c r="P40" s="3">
        <f t="shared" ref="P40" si="157">AVERAGE(P37:P39)</f>
        <v>7</v>
      </c>
      <c r="Q40" s="3">
        <f t="shared" ref="Q40" si="158">AVERAGE(Q37:Q39)</f>
        <v>1.3333333333333333</v>
      </c>
      <c r="R40" s="3">
        <f t="shared" ref="R40" si="159">AVERAGE(R37:R39)</f>
        <v>1.6666666666666667</v>
      </c>
      <c r="S40" s="3">
        <f t="shared" ref="S40" si="160">AVERAGE(S37:S39)</f>
        <v>3</v>
      </c>
      <c r="T40" s="3">
        <f t="shared" ref="T40" si="161">AVERAGE(T37:T39)</f>
        <v>6.333333333333333</v>
      </c>
      <c r="U40" s="3">
        <f t="shared" ref="U40" si="162">AVERAGE(U37:U39)</f>
        <v>6</v>
      </c>
      <c r="V40" s="3">
        <f t="shared" ref="V40" si="163">AVERAGE(V37:V39)</f>
        <v>8.3333333333333339</v>
      </c>
      <c r="W40" s="3">
        <f t="shared" ref="W40" si="164">AVERAGE(W37:W39)</f>
        <v>2</v>
      </c>
      <c r="X40" s="3">
        <f t="shared" ref="X40" si="165">AVERAGE(X37:X39)</f>
        <v>2</v>
      </c>
      <c r="Y40" s="3">
        <f t="shared" ref="Y40" si="166">AVERAGE(Y37:Y39)</f>
        <v>2</v>
      </c>
      <c r="Z40" s="3">
        <f t="shared" ref="Z40" si="167">AVERAGE(Z37:Z39)</f>
        <v>1.3333333333333333</v>
      </c>
      <c r="AA40" s="3">
        <f t="shared" ref="AA40" si="168">AVERAGE(AA37:AA39)</f>
        <v>24</v>
      </c>
    </row>
    <row r="41" spans="1:27">
      <c r="A41" s="1"/>
      <c r="B41" s="2"/>
    </row>
    <row r="42" spans="1:27">
      <c r="A42" s="1">
        <v>41495</v>
      </c>
      <c r="B42" s="2">
        <v>0.375</v>
      </c>
      <c r="C42">
        <v>1</v>
      </c>
      <c r="D42">
        <v>2</v>
      </c>
      <c r="E42">
        <v>8</v>
      </c>
      <c r="F42">
        <v>6</v>
      </c>
      <c r="G42">
        <v>4</v>
      </c>
      <c r="H42">
        <v>3</v>
      </c>
      <c r="I42">
        <v>1</v>
      </c>
      <c r="J42">
        <v>1</v>
      </c>
      <c r="K42">
        <v>2</v>
      </c>
      <c r="L42">
        <v>1</v>
      </c>
      <c r="M42">
        <v>3</v>
      </c>
      <c r="N42">
        <v>3</v>
      </c>
      <c r="O42">
        <v>2</v>
      </c>
      <c r="P42">
        <v>3</v>
      </c>
      <c r="Q42">
        <v>1</v>
      </c>
      <c r="R42">
        <v>1</v>
      </c>
      <c r="S42">
        <v>3</v>
      </c>
      <c r="T42">
        <v>4</v>
      </c>
      <c r="U42">
        <v>2</v>
      </c>
      <c r="V42">
        <v>3</v>
      </c>
      <c r="W42">
        <v>2</v>
      </c>
      <c r="X42">
        <v>1</v>
      </c>
      <c r="Y42">
        <v>9</v>
      </c>
      <c r="Z42">
        <v>1</v>
      </c>
      <c r="AA42">
        <v>26</v>
      </c>
    </row>
    <row r="43" spans="1:27">
      <c r="A43" s="1">
        <v>41495</v>
      </c>
      <c r="B43" s="2">
        <v>0.54166666666666663</v>
      </c>
      <c r="C43">
        <v>1</v>
      </c>
      <c r="D43">
        <v>1</v>
      </c>
      <c r="E43">
        <v>9</v>
      </c>
      <c r="F43">
        <v>4</v>
      </c>
      <c r="G43">
        <v>2</v>
      </c>
      <c r="H43">
        <v>2</v>
      </c>
      <c r="I43">
        <v>2</v>
      </c>
      <c r="J43">
        <v>1</v>
      </c>
      <c r="K43">
        <v>2</v>
      </c>
      <c r="L43">
        <v>2</v>
      </c>
      <c r="M43">
        <v>5</v>
      </c>
      <c r="N43">
        <v>3</v>
      </c>
      <c r="O43">
        <v>1</v>
      </c>
      <c r="P43">
        <v>4</v>
      </c>
      <c r="Q43">
        <v>1</v>
      </c>
      <c r="R43">
        <v>2</v>
      </c>
      <c r="S43">
        <v>3</v>
      </c>
      <c r="T43">
        <v>3</v>
      </c>
      <c r="U43">
        <v>2</v>
      </c>
      <c r="V43">
        <v>2</v>
      </c>
      <c r="W43">
        <v>2</v>
      </c>
      <c r="X43">
        <v>1</v>
      </c>
      <c r="Y43">
        <v>7</v>
      </c>
      <c r="Z43">
        <v>2</v>
      </c>
      <c r="AA43">
        <v>23</v>
      </c>
    </row>
    <row r="44" spans="1:27">
      <c r="A44" s="1">
        <v>41495</v>
      </c>
      <c r="B44" s="2">
        <v>0.66666666666666663</v>
      </c>
      <c r="C44">
        <v>2</v>
      </c>
      <c r="D44">
        <v>2</v>
      </c>
      <c r="E44">
        <v>15</v>
      </c>
      <c r="F44">
        <v>2</v>
      </c>
      <c r="G44">
        <v>3</v>
      </c>
      <c r="H44">
        <v>1</v>
      </c>
      <c r="I44">
        <v>2</v>
      </c>
      <c r="J44">
        <v>2</v>
      </c>
      <c r="K44">
        <v>2</v>
      </c>
      <c r="L44">
        <v>1</v>
      </c>
      <c r="M44">
        <v>5</v>
      </c>
      <c r="N44">
        <v>6</v>
      </c>
      <c r="O44">
        <v>3</v>
      </c>
      <c r="P44">
        <v>4</v>
      </c>
      <c r="Q44">
        <v>1</v>
      </c>
      <c r="R44">
        <v>2</v>
      </c>
      <c r="S44">
        <v>3</v>
      </c>
      <c r="T44">
        <v>3</v>
      </c>
      <c r="U44">
        <v>2</v>
      </c>
      <c r="V44">
        <v>2</v>
      </c>
      <c r="W44">
        <v>2</v>
      </c>
      <c r="X44">
        <v>1</v>
      </c>
      <c r="Y44">
        <v>7</v>
      </c>
      <c r="Z44">
        <v>3</v>
      </c>
      <c r="AA44">
        <v>27</v>
      </c>
    </row>
    <row r="45" spans="1:27">
      <c r="A45" s="1">
        <v>41495</v>
      </c>
      <c r="B45" s="2"/>
      <c r="C45" s="3">
        <f>AVERAGE(C42:C44)</f>
        <v>1.3333333333333333</v>
      </c>
      <c r="D45" s="3">
        <f t="shared" ref="D45" si="169">AVERAGE(D42:D44)</f>
        <v>1.6666666666666667</v>
      </c>
      <c r="E45" s="3">
        <f t="shared" ref="E45" si="170">AVERAGE(E42:E44)</f>
        <v>10.666666666666666</v>
      </c>
      <c r="F45" s="3">
        <f t="shared" ref="F45" si="171">AVERAGE(F42:F44)</f>
        <v>4</v>
      </c>
      <c r="G45" s="3">
        <f t="shared" ref="G45" si="172">AVERAGE(G42:G44)</f>
        <v>3</v>
      </c>
      <c r="H45" s="3">
        <f t="shared" ref="H45" si="173">AVERAGE(H42:H44)</f>
        <v>2</v>
      </c>
      <c r="I45" s="3">
        <f t="shared" ref="I45" si="174">AVERAGE(I42:I44)</f>
        <v>1.6666666666666667</v>
      </c>
      <c r="J45" s="3">
        <f t="shared" ref="J45" si="175">AVERAGE(J42:J44)</f>
        <v>1.3333333333333333</v>
      </c>
      <c r="K45" s="3">
        <f t="shared" ref="K45" si="176">AVERAGE(K42:K44)</f>
        <v>2</v>
      </c>
      <c r="L45" s="3">
        <f t="shared" ref="L45" si="177">AVERAGE(L42:L44)</f>
        <v>1.3333333333333333</v>
      </c>
      <c r="M45" s="3">
        <f t="shared" ref="M45" si="178">AVERAGE(M42:M44)</f>
        <v>4.333333333333333</v>
      </c>
      <c r="N45" s="3">
        <f t="shared" ref="N45" si="179">AVERAGE(N42:N44)</f>
        <v>4</v>
      </c>
      <c r="O45" s="3">
        <f t="shared" ref="O45" si="180">AVERAGE(O42:O44)</f>
        <v>2</v>
      </c>
      <c r="P45" s="3">
        <f t="shared" ref="P45" si="181">AVERAGE(P42:P44)</f>
        <v>3.6666666666666665</v>
      </c>
      <c r="Q45" s="3">
        <f t="shared" ref="Q45" si="182">AVERAGE(Q42:Q44)</f>
        <v>1</v>
      </c>
      <c r="R45" s="3">
        <f t="shared" ref="R45" si="183">AVERAGE(R42:R44)</f>
        <v>1.6666666666666667</v>
      </c>
      <c r="S45" s="3">
        <f t="shared" ref="S45" si="184">AVERAGE(S42:S44)</f>
        <v>3</v>
      </c>
      <c r="T45" s="3">
        <f t="shared" ref="T45" si="185">AVERAGE(T42:T44)</f>
        <v>3.3333333333333335</v>
      </c>
      <c r="U45" s="3">
        <f t="shared" ref="U45" si="186">AVERAGE(U42:U44)</f>
        <v>2</v>
      </c>
      <c r="V45" s="3">
        <f t="shared" ref="V45" si="187">AVERAGE(V42:V44)</f>
        <v>2.3333333333333335</v>
      </c>
      <c r="W45" s="3">
        <f t="shared" ref="W45" si="188">AVERAGE(W42:W44)</f>
        <v>2</v>
      </c>
      <c r="X45" s="3">
        <f t="shared" ref="X45" si="189">AVERAGE(X42:X44)</f>
        <v>1</v>
      </c>
      <c r="Y45" s="3">
        <f t="shared" ref="Y45" si="190">AVERAGE(Y42:Y44)</f>
        <v>7.666666666666667</v>
      </c>
      <c r="Z45" s="3">
        <f t="shared" ref="Z45" si="191">AVERAGE(Z42:Z44)</f>
        <v>2</v>
      </c>
      <c r="AA45" s="3">
        <f t="shared" ref="AA45" si="192">AVERAGE(AA42:AA44)</f>
        <v>25.333333333333332</v>
      </c>
    </row>
    <row r="46" spans="1:27">
      <c r="A46" s="1"/>
      <c r="B46" s="2"/>
    </row>
    <row r="47" spans="1:27">
      <c r="A47" s="1">
        <v>41498</v>
      </c>
      <c r="B47" s="2">
        <v>0.375</v>
      </c>
      <c r="C47">
        <v>2</v>
      </c>
      <c r="D47">
        <v>2</v>
      </c>
      <c r="E47">
        <v>12</v>
      </c>
      <c r="F47">
        <v>2</v>
      </c>
      <c r="G47">
        <v>1</v>
      </c>
      <c r="H47">
        <v>3</v>
      </c>
      <c r="I47">
        <v>2</v>
      </c>
      <c r="J47">
        <v>2</v>
      </c>
      <c r="K47">
        <v>3</v>
      </c>
      <c r="L47">
        <v>4</v>
      </c>
      <c r="M47">
        <v>8</v>
      </c>
      <c r="N47">
        <v>7</v>
      </c>
      <c r="O47">
        <v>6</v>
      </c>
      <c r="P47">
        <v>10</v>
      </c>
      <c r="Q47">
        <v>1</v>
      </c>
      <c r="R47">
        <v>2</v>
      </c>
      <c r="S47">
        <v>3</v>
      </c>
      <c r="T47">
        <v>3</v>
      </c>
      <c r="U47">
        <v>4</v>
      </c>
      <c r="V47">
        <v>8</v>
      </c>
      <c r="W47">
        <v>1</v>
      </c>
      <c r="X47">
        <v>2</v>
      </c>
      <c r="Y47">
        <v>3</v>
      </c>
      <c r="Z47">
        <v>2</v>
      </c>
      <c r="AA47">
        <v>102</v>
      </c>
    </row>
    <row r="48" spans="1:27">
      <c r="A48" s="1">
        <v>41498</v>
      </c>
      <c r="B48" s="2">
        <v>0.54166666666666663</v>
      </c>
      <c r="C48">
        <v>1</v>
      </c>
      <c r="D48">
        <v>2</v>
      </c>
      <c r="E48">
        <v>20</v>
      </c>
      <c r="F48">
        <v>2</v>
      </c>
      <c r="G48">
        <v>3</v>
      </c>
      <c r="H48">
        <v>4</v>
      </c>
      <c r="I48">
        <v>2</v>
      </c>
      <c r="J48">
        <v>2</v>
      </c>
      <c r="K48">
        <v>2</v>
      </c>
      <c r="L48">
        <v>3</v>
      </c>
      <c r="M48">
        <v>7</v>
      </c>
      <c r="N48">
        <v>8</v>
      </c>
      <c r="O48">
        <v>6</v>
      </c>
      <c r="P48">
        <v>18</v>
      </c>
      <c r="Q48">
        <v>2</v>
      </c>
      <c r="R48">
        <v>1</v>
      </c>
      <c r="S48">
        <v>3</v>
      </c>
      <c r="T48">
        <v>2</v>
      </c>
      <c r="U48">
        <v>3</v>
      </c>
      <c r="V48">
        <v>10</v>
      </c>
      <c r="W48">
        <v>1</v>
      </c>
      <c r="X48">
        <v>2</v>
      </c>
      <c r="Y48">
        <v>3</v>
      </c>
      <c r="Z48">
        <v>2</v>
      </c>
      <c r="AA48">
        <v>53</v>
      </c>
    </row>
    <row r="49" spans="1:27">
      <c r="A49" s="1">
        <v>41498</v>
      </c>
      <c r="B49" s="2">
        <v>0.66666666666666663</v>
      </c>
      <c r="C49">
        <v>2</v>
      </c>
      <c r="D49">
        <v>2</v>
      </c>
      <c r="E49">
        <v>33</v>
      </c>
      <c r="F49">
        <v>2</v>
      </c>
      <c r="G49">
        <v>6</v>
      </c>
      <c r="H49">
        <v>3</v>
      </c>
      <c r="I49">
        <v>2</v>
      </c>
      <c r="J49">
        <v>3</v>
      </c>
      <c r="K49">
        <v>4</v>
      </c>
      <c r="L49">
        <v>2</v>
      </c>
      <c r="M49">
        <v>7</v>
      </c>
      <c r="N49">
        <v>8</v>
      </c>
      <c r="O49">
        <v>6</v>
      </c>
      <c r="P49">
        <v>12</v>
      </c>
      <c r="Q49">
        <v>2</v>
      </c>
      <c r="R49">
        <v>1</v>
      </c>
      <c r="S49">
        <v>3</v>
      </c>
      <c r="T49">
        <v>3</v>
      </c>
      <c r="U49">
        <v>3</v>
      </c>
      <c r="V49">
        <v>12</v>
      </c>
      <c r="W49">
        <v>2</v>
      </c>
      <c r="X49">
        <v>2</v>
      </c>
      <c r="Y49">
        <v>3</v>
      </c>
      <c r="Z49">
        <v>2</v>
      </c>
      <c r="AA49">
        <v>83</v>
      </c>
    </row>
    <row r="50" spans="1:27">
      <c r="A50" s="1">
        <v>41498</v>
      </c>
      <c r="B50" s="2"/>
      <c r="C50" s="3">
        <f>AVERAGE(C47:C49)</f>
        <v>1.6666666666666667</v>
      </c>
      <c r="D50" s="3">
        <f t="shared" ref="D50" si="193">AVERAGE(D47:D49)</f>
        <v>2</v>
      </c>
      <c r="E50" s="3">
        <f t="shared" ref="E50" si="194">AVERAGE(E47:E49)</f>
        <v>21.666666666666668</v>
      </c>
      <c r="F50" s="3">
        <f t="shared" ref="F50" si="195">AVERAGE(F47:F49)</f>
        <v>2</v>
      </c>
      <c r="G50" s="3">
        <f t="shared" ref="G50" si="196">AVERAGE(G47:G49)</f>
        <v>3.3333333333333335</v>
      </c>
      <c r="H50" s="3">
        <f t="shared" ref="H50" si="197">AVERAGE(H47:H49)</f>
        <v>3.3333333333333335</v>
      </c>
      <c r="I50" s="3">
        <f t="shared" ref="I50" si="198">AVERAGE(I47:I49)</f>
        <v>2</v>
      </c>
      <c r="J50" s="3">
        <f t="shared" ref="J50" si="199">AVERAGE(J47:J49)</f>
        <v>2.3333333333333335</v>
      </c>
      <c r="K50" s="3">
        <f t="shared" ref="K50" si="200">AVERAGE(K47:K49)</f>
        <v>3</v>
      </c>
      <c r="L50" s="3">
        <f t="shared" ref="L50" si="201">AVERAGE(L47:L49)</f>
        <v>3</v>
      </c>
      <c r="M50" s="3">
        <f t="shared" ref="M50" si="202">AVERAGE(M47:M49)</f>
        <v>7.333333333333333</v>
      </c>
      <c r="N50" s="3">
        <f t="shared" ref="N50" si="203">AVERAGE(N47:N49)</f>
        <v>7.666666666666667</v>
      </c>
      <c r="O50" s="3">
        <f t="shared" ref="O50" si="204">AVERAGE(O47:O49)</f>
        <v>6</v>
      </c>
      <c r="P50" s="3">
        <f t="shared" ref="P50" si="205">AVERAGE(P47:P49)</f>
        <v>13.333333333333334</v>
      </c>
      <c r="Q50" s="3">
        <f t="shared" ref="Q50" si="206">AVERAGE(Q47:Q49)</f>
        <v>1.6666666666666667</v>
      </c>
      <c r="R50" s="3">
        <f t="shared" ref="R50" si="207">AVERAGE(R47:R49)</f>
        <v>1.3333333333333333</v>
      </c>
      <c r="S50" s="3">
        <f t="shared" ref="S50" si="208">AVERAGE(S47:S49)</f>
        <v>3</v>
      </c>
      <c r="T50" s="3">
        <f t="shared" ref="T50" si="209">AVERAGE(T47:T49)</f>
        <v>2.6666666666666665</v>
      </c>
      <c r="U50" s="3">
        <f t="shared" ref="U50" si="210">AVERAGE(U47:U49)</f>
        <v>3.3333333333333335</v>
      </c>
      <c r="V50" s="3">
        <f t="shared" ref="V50" si="211">AVERAGE(V47:V49)</f>
        <v>10</v>
      </c>
      <c r="W50" s="3">
        <f t="shared" ref="W50" si="212">AVERAGE(W47:W49)</f>
        <v>1.3333333333333333</v>
      </c>
      <c r="X50" s="3">
        <f t="shared" ref="X50" si="213">AVERAGE(X47:X49)</f>
        <v>2</v>
      </c>
      <c r="Y50" s="3">
        <f t="shared" ref="Y50" si="214">AVERAGE(Y47:Y49)</f>
        <v>3</v>
      </c>
      <c r="Z50" s="3">
        <f t="shared" ref="Z50" si="215">AVERAGE(Z47:Z49)</f>
        <v>2</v>
      </c>
      <c r="AA50" s="3">
        <f t="shared" ref="AA50" si="216">AVERAGE(AA47:AA49)</f>
        <v>79.333333333333329</v>
      </c>
    </row>
    <row r="51" spans="1:27">
      <c r="A51" s="1"/>
      <c r="B51" s="2"/>
    </row>
    <row r="52" spans="1:27">
      <c r="A52" s="1">
        <v>41499</v>
      </c>
      <c r="B52" s="2">
        <v>0.375</v>
      </c>
      <c r="C52">
        <v>3</v>
      </c>
      <c r="D52">
        <v>3</v>
      </c>
      <c r="E52">
        <v>28</v>
      </c>
      <c r="F52">
        <v>3</v>
      </c>
      <c r="G52">
        <v>5</v>
      </c>
      <c r="H52">
        <v>3</v>
      </c>
      <c r="I52">
        <v>2</v>
      </c>
      <c r="J52">
        <v>3</v>
      </c>
      <c r="K52">
        <v>3</v>
      </c>
      <c r="L52">
        <v>3</v>
      </c>
      <c r="M52">
        <v>11</v>
      </c>
      <c r="N52">
        <v>12</v>
      </c>
      <c r="O52">
        <v>10</v>
      </c>
      <c r="P52">
        <v>13</v>
      </c>
      <c r="Q52">
        <v>2</v>
      </c>
      <c r="R52">
        <v>1</v>
      </c>
      <c r="S52">
        <v>2</v>
      </c>
      <c r="T52">
        <v>3</v>
      </c>
      <c r="U52">
        <v>3</v>
      </c>
      <c r="V52">
        <v>10</v>
      </c>
      <c r="W52">
        <v>2</v>
      </c>
      <c r="X52">
        <v>2</v>
      </c>
      <c r="Y52">
        <v>3</v>
      </c>
      <c r="Z52">
        <v>2</v>
      </c>
      <c r="AA52">
        <v>186</v>
      </c>
    </row>
    <row r="53" spans="1:27">
      <c r="A53" s="1">
        <v>41499</v>
      </c>
      <c r="B53" s="2">
        <v>0.54166666666666663</v>
      </c>
      <c r="C53">
        <v>3</v>
      </c>
      <c r="D53">
        <v>2</v>
      </c>
      <c r="E53">
        <v>27</v>
      </c>
      <c r="F53">
        <v>3</v>
      </c>
      <c r="G53">
        <v>3</v>
      </c>
      <c r="H53">
        <v>3</v>
      </c>
      <c r="I53">
        <v>2</v>
      </c>
      <c r="J53">
        <v>3</v>
      </c>
      <c r="K53">
        <v>3</v>
      </c>
      <c r="L53">
        <v>2</v>
      </c>
      <c r="M53">
        <v>9</v>
      </c>
      <c r="N53">
        <v>8</v>
      </c>
      <c r="O53">
        <v>8</v>
      </c>
      <c r="P53">
        <v>15</v>
      </c>
      <c r="Q53">
        <v>12</v>
      </c>
      <c r="R53">
        <v>1</v>
      </c>
      <c r="S53">
        <v>2</v>
      </c>
      <c r="T53">
        <v>3</v>
      </c>
      <c r="U53">
        <v>4</v>
      </c>
      <c r="V53">
        <v>13</v>
      </c>
      <c r="W53">
        <v>1</v>
      </c>
      <c r="X53">
        <v>2</v>
      </c>
      <c r="Y53">
        <v>3</v>
      </c>
      <c r="Z53">
        <v>2</v>
      </c>
      <c r="AA53">
        <v>117</v>
      </c>
    </row>
    <row r="54" spans="1:27">
      <c r="A54" s="1">
        <v>41499</v>
      </c>
      <c r="B54" s="2">
        <v>0.66666666666666663</v>
      </c>
      <c r="C54">
        <v>3</v>
      </c>
      <c r="D54">
        <v>2</v>
      </c>
      <c r="E54">
        <v>26</v>
      </c>
      <c r="F54">
        <v>3</v>
      </c>
      <c r="G54">
        <v>2</v>
      </c>
      <c r="H54">
        <v>3</v>
      </c>
      <c r="I54">
        <v>2</v>
      </c>
      <c r="J54">
        <v>3</v>
      </c>
      <c r="K54">
        <v>2</v>
      </c>
      <c r="L54">
        <v>2</v>
      </c>
      <c r="M54">
        <v>8</v>
      </c>
      <c r="N54">
        <v>6</v>
      </c>
      <c r="O54">
        <v>8</v>
      </c>
      <c r="P54">
        <v>10</v>
      </c>
      <c r="Q54">
        <v>2</v>
      </c>
      <c r="R54">
        <v>1</v>
      </c>
      <c r="S54">
        <v>2</v>
      </c>
      <c r="T54">
        <v>3</v>
      </c>
      <c r="U54">
        <v>4</v>
      </c>
      <c r="V54">
        <v>14</v>
      </c>
      <c r="W54">
        <v>1</v>
      </c>
      <c r="X54">
        <v>2</v>
      </c>
      <c r="Y54">
        <v>3</v>
      </c>
      <c r="Z54">
        <v>2</v>
      </c>
      <c r="AA54">
        <v>116</v>
      </c>
    </row>
    <row r="55" spans="1:27">
      <c r="A55" s="1">
        <v>41499</v>
      </c>
      <c r="B55" s="2"/>
      <c r="C55" s="3">
        <f>AVERAGE(C52:C54)</f>
        <v>3</v>
      </c>
      <c r="D55" s="3">
        <f t="shared" ref="D55" si="217">AVERAGE(D52:D54)</f>
        <v>2.3333333333333335</v>
      </c>
      <c r="E55" s="3">
        <f t="shared" ref="E55" si="218">AVERAGE(E52:E54)</f>
        <v>27</v>
      </c>
      <c r="F55" s="3">
        <f t="shared" ref="F55" si="219">AVERAGE(F52:F54)</f>
        <v>3</v>
      </c>
      <c r="G55" s="3">
        <f t="shared" ref="G55" si="220">AVERAGE(G52:G54)</f>
        <v>3.3333333333333335</v>
      </c>
      <c r="H55" s="3">
        <f t="shared" ref="H55" si="221">AVERAGE(H52:H54)</f>
        <v>3</v>
      </c>
      <c r="I55" s="3">
        <f t="shared" ref="I55" si="222">AVERAGE(I52:I54)</f>
        <v>2</v>
      </c>
      <c r="J55" s="3">
        <f t="shared" ref="J55" si="223">AVERAGE(J52:J54)</f>
        <v>3</v>
      </c>
      <c r="K55" s="3">
        <f t="shared" ref="K55" si="224">AVERAGE(K52:K54)</f>
        <v>2.6666666666666665</v>
      </c>
      <c r="L55" s="3">
        <f t="shared" ref="L55" si="225">AVERAGE(L52:L54)</f>
        <v>2.3333333333333335</v>
      </c>
      <c r="M55" s="3">
        <f t="shared" ref="M55" si="226">AVERAGE(M52:M54)</f>
        <v>9.3333333333333339</v>
      </c>
      <c r="N55" s="3">
        <f t="shared" ref="N55" si="227">AVERAGE(N52:N54)</f>
        <v>8.6666666666666661</v>
      </c>
      <c r="O55" s="3">
        <f t="shared" ref="O55" si="228">AVERAGE(O52:O54)</f>
        <v>8.6666666666666661</v>
      </c>
      <c r="P55" s="3">
        <f t="shared" ref="P55" si="229">AVERAGE(P52:P54)</f>
        <v>12.666666666666666</v>
      </c>
      <c r="Q55" s="3">
        <f t="shared" ref="Q55" si="230">AVERAGE(Q52:Q54)</f>
        <v>5.333333333333333</v>
      </c>
      <c r="R55" s="3">
        <f t="shared" ref="R55" si="231">AVERAGE(R52:R54)</f>
        <v>1</v>
      </c>
      <c r="S55" s="3">
        <f t="shared" ref="S55" si="232">AVERAGE(S52:S54)</f>
        <v>2</v>
      </c>
      <c r="T55" s="3">
        <f t="shared" ref="T55" si="233">AVERAGE(T52:T54)</f>
        <v>3</v>
      </c>
      <c r="U55" s="3">
        <f t="shared" ref="U55" si="234">AVERAGE(U52:U54)</f>
        <v>3.6666666666666665</v>
      </c>
      <c r="V55" s="3">
        <f t="shared" ref="V55" si="235">AVERAGE(V52:V54)</f>
        <v>12.333333333333334</v>
      </c>
      <c r="W55" s="3">
        <f t="shared" ref="W55" si="236">AVERAGE(W52:W54)</f>
        <v>1.3333333333333333</v>
      </c>
      <c r="X55" s="3">
        <f t="shared" ref="X55" si="237">AVERAGE(X52:X54)</f>
        <v>2</v>
      </c>
      <c r="Y55" s="3">
        <f t="shared" ref="Y55" si="238">AVERAGE(Y52:Y54)</f>
        <v>3</v>
      </c>
      <c r="Z55" s="3">
        <f t="shared" ref="Z55" si="239">AVERAGE(Z52:Z54)</f>
        <v>2</v>
      </c>
      <c r="AA55" s="3">
        <f t="shared" ref="AA55" si="240">AVERAGE(AA52:AA54)</f>
        <v>139.66666666666666</v>
      </c>
    </row>
    <row r="56" spans="1:27">
      <c r="A56" s="1"/>
      <c r="B56" s="2"/>
    </row>
    <row r="57" spans="1:27">
      <c r="A57" s="1">
        <v>41500</v>
      </c>
      <c r="B57" s="2">
        <v>0.375</v>
      </c>
      <c r="C57">
        <v>3</v>
      </c>
      <c r="D57">
        <v>1</v>
      </c>
      <c r="E57">
        <v>27</v>
      </c>
      <c r="F57">
        <v>2</v>
      </c>
      <c r="G57">
        <v>1</v>
      </c>
      <c r="H57">
        <v>4</v>
      </c>
      <c r="I57">
        <v>2</v>
      </c>
      <c r="J57">
        <v>3</v>
      </c>
      <c r="K57">
        <v>3</v>
      </c>
      <c r="L57">
        <v>2</v>
      </c>
      <c r="M57">
        <v>10</v>
      </c>
      <c r="N57">
        <v>7</v>
      </c>
      <c r="O57">
        <v>8</v>
      </c>
      <c r="P57">
        <v>19</v>
      </c>
      <c r="Q57">
        <v>2</v>
      </c>
      <c r="R57">
        <v>2</v>
      </c>
      <c r="S57">
        <v>3</v>
      </c>
      <c r="T57">
        <v>4</v>
      </c>
      <c r="U57">
        <v>5</v>
      </c>
      <c r="V57">
        <v>12</v>
      </c>
      <c r="W57">
        <v>1</v>
      </c>
      <c r="X57">
        <v>3</v>
      </c>
      <c r="Y57">
        <v>4</v>
      </c>
      <c r="Z57">
        <v>3</v>
      </c>
      <c r="AA57">
        <v>74</v>
      </c>
    </row>
    <row r="58" spans="1:27">
      <c r="A58" s="1">
        <v>41500</v>
      </c>
      <c r="B58" s="2">
        <v>0.54166666666666663</v>
      </c>
      <c r="C58">
        <v>3</v>
      </c>
      <c r="D58">
        <v>2</v>
      </c>
      <c r="E58">
        <v>30</v>
      </c>
      <c r="F58">
        <v>2</v>
      </c>
      <c r="G58">
        <v>2</v>
      </c>
      <c r="H58">
        <v>3</v>
      </c>
      <c r="I58">
        <v>2</v>
      </c>
      <c r="J58">
        <v>4</v>
      </c>
      <c r="K58">
        <v>2</v>
      </c>
      <c r="L58">
        <v>3</v>
      </c>
      <c r="M58">
        <v>11</v>
      </c>
      <c r="N58">
        <v>8</v>
      </c>
      <c r="O58">
        <v>9</v>
      </c>
      <c r="P58">
        <v>20</v>
      </c>
      <c r="Q58">
        <v>2</v>
      </c>
      <c r="R58">
        <v>2</v>
      </c>
      <c r="S58">
        <v>2</v>
      </c>
      <c r="T58">
        <v>4</v>
      </c>
      <c r="U58">
        <v>4</v>
      </c>
      <c r="V58">
        <v>16</v>
      </c>
      <c r="W58">
        <v>3</v>
      </c>
      <c r="X58">
        <v>3</v>
      </c>
      <c r="Y58">
        <v>3</v>
      </c>
      <c r="Z58">
        <v>2</v>
      </c>
      <c r="AA58">
        <v>59</v>
      </c>
    </row>
    <row r="59" spans="1:27">
      <c r="A59" s="1">
        <v>41500</v>
      </c>
      <c r="B59" s="2">
        <v>0.66666666666666663</v>
      </c>
      <c r="C59">
        <v>3</v>
      </c>
      <c r="D59">
        <v>2</v>
      </c>
      <c r="E59">
        <v>16</v>
      </c>
      <c r="F59">
        <v>2</v>
      </c>
      <c r="G59">
        <v>2</v>
      </c>
      <c r="H59">
        <v>2</v>
      </c>
      <c r="I59">
        <v>2</v>
      </c>
      <c r="J59">
        <v>3</v>
      </c>
      <c r="K59">
        <v>2</v>
      </c>
      <c r="L59">
        <v>3</v>
      </c>
      <c r="M59">
        <v>10</v>
      </c>
      <c r="N59">
        <v>7</v>
      </c>
      <c r="O59">
        <v>9</v>
      </c>
      <c r="P59">
        <v>17</v>
      </c>
      <c r="Q59">
        <v>2</v>
      </c>
      <c r="R59">
        <v>1</v>
      </c>
      <c r="S59">
        <v>3</v>
      </c>
      <c r="T59">
        <v>4</v>
      </c>
      <c r="U59">
        <v>3</v>
      </c>
      <c r="V59">
        <v>13</v>
      </c>
      <c r="W59">
        <v>3</v>
      </c>
      <c r="X59">
        <v>3</v>
      </c>
      <c r="Y59">
        <v>3</v>
      </c>
      <c r="Z59">
        <v>2</v>
      </c>
      <c r="AA59">
        <v>85</v>
      </c>
    </row>
    <row r="60" spans="1:27">
      <c r="A60" s="1">
        <v>41500</v>
      </c>
      <c r="B60" s="2"/>
      <c r="C60" s="3">
        <f>AVERAGE(C57:C59)</f>
        <v>3</v>
      </c>
      <c r="D60" s="3">
        <f t="shared" ref="D60" si="241">AVERAGE(D57:D59)</f>
        <v>1.6666666666666667</v>
      </c>
      <c r="E60" s="3">
        <f t="shared" ref="E60" si="242">AVERAGE(E57:E59)</f>
        <v>24.333333333333332</v>
      </c>
      <c r="F60" s="3">
        <f t="shared" ref="F60" si="243">AVERAGE(F57:F59)</f>
        <v>2</v>
      </c>
      <c r="G60" s="3">
        <f t="shared" ref="G60" si="244">AVERAGE(G57:G59)</f>
        <v>1.6666666666666667</v>
      </c>
      <c r="H60" s="3">
        <f t="shared" ref="H60" si="245">AVERAGE(H57:H59)</f>
        <v>3</v>
      </c>
      <c r="I60" s="3">
        <f t="shared" ref="I60" si="246">AVERAGE(I57:I59)</f>
        <v>2</v>
      </c>
      <c r="J60" s="3">
        <f t="shared" ref="J60" si="247">AVERAGE(J57:J59)</f>
        <v>3.3333333333333335</v>
      </c>
      <c r="K60" s="3">
        <f t="shared" ref="K60" si="248">AVERAGE(K57:K59)</f>
        <v>2.3333333333333335</v>
      </c>
      <c r="L60" s="3">
        <f t="shared" ref="L60" si="249">AVERAGE(L57:L59)</f>
        <v>2.6666666666666665</v>
      </c>
      <c r="M60" s="3">
        <f t="shared" ref="M60" si="250">AVERAGE(M57:M59)</f>
        <v>10.333333333333334</v>
      </c>
      <c r="N60" s="3">
        <f t="shared" ref="N60" si="251">AVERAGE(N57:N59)</f>
        <v>7.333333333333333</v>
      </c>
      <c r="O60" s="3">
        <f t="shared" ref="O60" si="252">AVERAGE(O57:O59)</f>
        <v>8.6666666666666661</v>
      </c>
      <c r="P60" s="3">
        <f t="shared" ref="P60" si="253">AVERAGE(P57:P59)</f>
        <v>18.666666666666668</v>
      </c>
      <c r="Q60" s="3">
        <f t="shared" ref="Q60" si="254">AVERAGE(Q57:Q59)</f>
        <v>2</v>
      </c>
      <c r="R60" s="3">
        <f t="shared" ref="R60" si="255">AVERAGE(R57:R59)</f>
        <v>1.6666666666666667</v>
      </c>
      <c r="S60" s="3">
        <f t="shared" ref="S60" si="256">AVERAGE(S57:S59)</f>
        <v>2.6666666666666665</v>
      </c>
      <c r="T60" s="3">
        <f t="shared" ref="T60" si="257">AVERAGE(T57:T59)</f>
        <v>4</v>
      </c>
      <c r="U60" s="3">
        <f t="shared" ref="U60" si="258">AVERAGE(U57:U59)</f>
        <v>4</v>
      </c>
      <c r="V60" s="3">
        <f t="shared" ref="V60" si="259">AVERAGE(V57:V59)</f>
        <v>13.666666666666666</v>
      </c>
      <c r="W60" s="3">
        <f t="shared" ref="W60" si="260">AVERAGE(W57:W59)</f>
        <v>2.3333333333333335</v>
      </c>
      <c r="X60" s="3">
        <f t="shared" ref="X60" si="261">AVERAGE(X57:X59)</f>
        <v>3</v>
      </c>
      <c r="Y60" s="3">
        <f t="shared" ref="Y60" si="262">AVERAGE(Y57:Y59)</f>
        <v>3.3333333333333335</v>
      </c>
      <c r="Z60" s="3">
        <f t="shared" ref="Z60" si="263">AVERAGE(Z57:Z59)</f>
        <v>2.3333333333333335</v>
      </c>
      <c r="AA60" s="3">
        <f t="shared" ref="AA60" si="264">AVERAGE(AA57:AA59)</f>
        <v>72.666666666666671</v>
      </c>
    </row>
    <row r="61" spans="1:27">
      <c r="A61" s="1"/>
      <c r="B61" s="2"/>
    </row>
    <row r="62" spans="1:27">
      <c r="A62" s="1">
        <v>41501</v>
      </c>
      <c r="B62" s="2">
        <v>0.375</v>
      </c>
      <c r="C62">
        <v>3</v>
      </c>
      <c r="D62">
        <v>2</v>
      </c>
      <c r="E62">
        <v>23</v>
      </c>
      <c r="F62">
        <v>2</v>
      </c>
      <c r="G62">
        <v>3</v>
      </c>
      <c r="H62">
        <v>2</v>
      </c>
      <c r="I62">
        <v>2</v>
      </c>
      <c r="J62">
        <v>2</v>
      </c>
      <c r="K62">
        <v>2</v>
      </c>
      <c r="L62">
        <v>3</v>
      </c>
      <c r="M62">
        <v>17</v>
      </c>
      <c r="N62">
        <v>16</v>
      </c>
      <c r="O62">
        <v>13</v>
      </c>
      <c r="P62">
        <v>23</v>
      </c>
      <c r="Q62">
        <v>2</v>
      </c>
      <c r="R62">
        <v>2</v>
      </c>
      <c r="S62">
        <v>3</v>
      </c>
      <c r="T62">
        <v>4</v>
      </c>
      <c r="U62">
        <v>2</v>
      </c>
      <c r="V62">
        <v>16</v>
      </c>
      <c r="W62">
        <v>3</v>
      </c>
      <c r="X62">
        <v>3</v>
      </c>
      <c r="Y62">
        <v>2</v>
      </c>
      <c r="Z62">
        <v>2</v>
      </c>
      <c r="AA62">
        <v>237</v>
      </c>
    </row>
    <row r="63" spans="1:27">
      <c r="A63" s="1">
        <v>41501</v>
      </c>
      <c r="B63" s="2">
        <v>0.54166666666666663</v>
      </c>
      <c r="C63">
        <v>3</v>
      </c>
      <c r="D63">
        <v>2</v>
      </c>
      <c r="E63">
        <v>20</v>
      </c>
      <c r="F63">
        <v>2</v>
      </c>
      <c r="G63">
        <v>3</v>
      </c>
      <c r="H63">
        <v>2</v>
      </c>
      <c r="I63">
        <v>2</v>
      </c>
      <c r="J63">
        <v>2</v>
      </c>
      <c r="K63">
        <v>3</v>
      </c>
      <c r="L63">
        <v>3</v>
      </c>
      <c r="M63">
        <v>14</v>
      </c>
      <c r="N63">
        <v>17</v>
      </c>
      <c r="O63">
        <v>15</v>
      </c>
      <c r="P63">
        <v>18</v>
      </c>
      <c r="Q63">
        <v>3</v>
      </c>
      <c r="R63">
        <v>2</v>
      </c>
      <c r="S63">
        <v>3</v>
      </c>
      <c r="T63">
        <v>3</v>
      </c>
      <c r="U63">
        <v>2</v>
      </c>
      <c r="V63">
        <v>14</v>
      </c>
      <c r="W63">
        <v>3</v>
      </c>
      <c r="X63">
        <v>3</v>
      </c>
      <c r="Y63">
        <v>2</v>
      </c>
      <c r="Z63">
        <v>2</v>
      </c>
      <c r="AA63">
        <v>225</v>
      </c>
    </row>
    <row r="64" spans="1:27">
      <c r="A64" s="1">
        <v>41501</v>
      </c>
      <c r="B64" s="2">
        <v>0.66666666666666663</v>
      </c>
      <c r="C64">
        <v>4</v>
      </c>
      <c r="D64">
        <v>4</v>
      </c>
      <c r="E64">
        <v>14</v>
      </c>
      <c r="F64">
        <v>2</v>
      </c>
      <c r="G64">
        <v>4</v>
      </c>
      <c r="H64">
        <v>3</v>
      </c>
      <c r="I64">
        <v>3</v>
      </c>
      <c r="J64">
        <v>3</v>
      </c>
      <c r="K64">
        <v>3</v>
      </c>
      <c r="L64">
        <v>2</v>
      </c>
      <c r="M64">
        <v>12</v>
      </c>
      <c r="N64">
        <v>20</v>
      </c>
      <c r="O64">
        <v>17</v>
      </c>
      <c r="P64">
        <v>27</v>
      </c>
      <c r="Q64">
        <v>3</v>
      </c>
      <c r="R64">
        <v>2</v>
      </c>
      <c r="S64">
        <v>3</v>
      </c>
      <c r="T64">
        <v>3</v>
      </c>
      <c r="U64">
        <v>2</v>
      </c>
      <c r="V64">
        <v>16</v>
      </c>
      <c r="W64">
        <v>3</v>
      </c>
      <c r="X64">
        <v>4</v>
      </c>
      <c r="Y64">
        <v>2</v>
      </c>
      <c r="Z64">
        <v>2</v>
      </c>
      <c r="AA64">
        <v>168</v>
      </c>
    </row>
    <row r="65" spans="1:27">
      <c r="A65" s="1">
        <v>41501</v>
      </c>
      <c r="B65" s="2"/>
      <c r="C65" s="3">
        <f>AVERAGE(C62:C64)</f>
        <v>3.3333333333333335</v>
      </c>
      <c r="D65" s="3">
        <f t="shared" ref="D65" si="265">AVERAGE(D62:D64)</f>
        <v>2.6666666666666665</v>
      </c>
      <c r="E65" s="3">
        <f t="shared" ref="E65" si="266">AVERAGE(E62:E64)</f>
        <v>19</v>
      </c>
      <c r="F65" s="3">
        <f t="shared" ref="F65" si="267">AVERAGE(F62:F64)</f>
        <v>2</v>
      </c>
      <c r="G65" s="3">
        <f t="shared" ref="G65" si="268">AVERAGE(G62:G64)</f>
        <v>3.3333333333333335</v>
      </c>
      <c r="H65" s="3">
        <f t="shared" ref="H65" si="269">AVERAGE(H62:H64)</f>
        <v>2.3333333333333335</v>
      </c>
      <c r="I65" s="3">
        <f t="shared" ref="I65" si="270">AVERAGE(I62:I64)</f>
        <v>2.3333333333333335</v>
      </c>
      <c r="J65" s="3">
        <f t="shared" ref="J65" si="271">AVERAGE(J62:J64)</f>
        <v>2.3333333333333335</v>
      </c>
      <c r="K65" s="3">
        <f t="shared" ref="K65" si="272">AVERAGE(K62:K64)</f>
        <v>2.6666666666666665</v>
      </c>
      <c r="L65" s="3">
        <f t="shared" ref="L65" si="273">AVERAGE(L62:L64)</f>
        <v>2.6666666666666665</v>
      </c>
      <c r="M65" s="3">
        <f t="shared" ref="M65" si="274">AVERAGE(M62:M64)</f>
        <v>14.333333333333334</v>
      </c>
      <c r="N65" s="3">
        <f t="shared" ref="N65" si="275">AVERAGE(N62:N64)</f>
        <v>17.666666666666668</v>
      </c>
      <c r="O65" s="3">
        <f t="shared" ref="O65" si="276">AVERAGE(O62:O64)</f>
        <v>15</v>
      </c>
      <c r="P65" s="3">
        <f t="shared" ref="P65" si="277">AVERAGE(P62:P64)</f>
        <v>22.666666666666668</v>
      </c>
      <c r="Q65" s="3">
        <f t="shared" ref="Q65" si="278">AVERAGE(Q62:Q64)</f>
        <v>2.6666666666666665</v>
      </c>
      <c r="R65" s="3">
        <f t="shared" ref="R65" si="279">AVERAGE(R62:R64)</f>
        <v>2</v>
      </c>
      <c r="S65" s="3">
        <f t="shared" ref="S65" si="280">AVERAGE(S62:S64)</f>
        <v>3</v>
      </c>
      <c r="T65" s="3">
        <f t="shared" ref="T65" si="281">AVERAGE(T62:T64)</f>
        <v>3.3333333333333335</v>
      </c>
      <c r="U65" s="3">
        <f t="shared" ref="U65" si="282">AVERAGE(U62:U64)</f>
        <v>2</v>
      </c>
      <c r="V65" s="3">
        <f t="shared" ref="V65" si="283">AVERAGE(V62:V64)</f>
        <v>15.333333333333334</v>
      </c>
      <c r="W65" s="3">
        <f t="shared" ref="W65" si="284">AVERAGE(W62:W64)</f>
        <v>3</v>
      </c>
      <c r="X65" s="3">
        <f t="shared" ref="X65" si="285">AVERAGE(X62:X64)</f>
        <v>3.3333333333333335</v>
      </c>
      <c r="Y65" s="3">
        <f t="shared" ref="Y65" si="286">AVERAGE(Y62:Y64)</f>
        <v>2</v>
      </c>
      <c r="Z65" s="3">
        <f t="shared" ref="Z65" si="287">AVERAGE(Z62:Z64)</f>
        <v>2</v>
      </c>
      <c r="AA65" s="3">
        <f t="shared" ref="AA65" si="288">AVERAGE(AA62:AA64)</f>
        <v>210</v>
      </c>
    </row>
    <row r="66" spans="1:27">
      <c r="A66" s="1"/>
      <c r="B66" s="2"/>
    </row>
    <row r="67" spans="1:27">
      <c r="A67" s="1">
        <v>41502</v>
      </c>
      <c r="B67" s="2">
        <v>0.375</v>
      </c>
      <c r="C67">
        <v>3</v>
      </c>
      <c r="D67">
        <v>3</v>
      </c>
      <c r="E67">
        <v>20</v>
      </c>
      <c r="F67">
        <v>2</v>
      </c>
      <c r="G67">
        <v>4</v>
      </c>
      <c r="H67">
        <v>3</v>
      </c>
      <c r="I67">
        <v>3</v>
      </c>
      <c r="J67">
        <v>3</v>
      </c>
      <c r="K67">
        <v>3</v>
      </c>
      <c r="L67">
        <v>2</v>
      </c>
      <c r="M67">
        <v>16</v>
      </c>
      <c r="N67">
        <v>20</v>
      </c>
      <c r="O67">
        <v>16</v>
      </c>
      <c r="P67">
        <v>24</v>
      </c>
      <c r="Q67">
        <v>2</v>
      </c>
      <c r="R67">
        <v>2</v>
      </c>
      <c r="S67">
        <v>3</v>
      </c>
      <c r="T67">
        <v>26</v>
      </c>
      <c r="U67">
        <v>10</v>
      </c>
      <c r="V67">
        <v>10</v>
      </c>
      <c r="W67">
        <v>3</v>
      </c>
      <c r="X67">
        <v>1</v>
      </c>
      <c r="Y67">
        <v>2</v>
      </c>
      <c r="Z67">
        <v>2</v>
      </c>
      <c r="AA67">
        <v>258</v>
      </c>
    </row>
    <row r="68" spans="1:27">
      <c r="A68" s="1">
        <v>41502</v>
      </c>
      <c r="B68" s="2">
        <v>0.54166666666666663</v>
      </c>
      <c r="C68">
        <v>3</v>
      </c>
      <c r="D68">
        <v>3</v>
      </c>
      <c r="E68">
        <v>23</v>
      </c>
      <c r="F68">
        <v>2</v>
      </c>
      <c r="G68">
        <v>4</v>
      </c>
      <c r="H68">
        <v>3</v>
      </c>
      <c r="I68">
        <v>3</v>
      </c>
      <c r="J68">
        <v>3</v>
      </c>
      <c r="K68">
        <v>3</v>
      </c>
      <c r="L68">
        <v>2</v>
      </c>
      <c r="M68">
        <v>16</v>
      </c>
      <c r="N68">
        <v>17</v>
      </c>
      <c r="O68">
        <v>12</v>
      </c>
      <c r="P68">
        <v>28</v>
      </c>
      <c r="Q68">
        <v>3</v>
      </c>
      <c r="R68">
        <v>2</v>
      </c>
      <c r="S68">
        <v>3</v>
      </c>
      <c r="T68">
        <v>18</v>
      </c>
      <c r="U68">
        <v>10</v>
      </c>
      <c r="V68">
        <v>13</v>
      </c>
      <c r="W68">
        <v>3</v>
      </c>
      <c r="X68">
        <v>1</v>
      </c>
      <c r="Y68">
        <v>2</v>
      </c>
      <c r="Z68">
        <v>2</v>
      </c>
      <c r="AA68">
        <v>604</v>
      </c>
    </row>
    <row r="69" spans="1:27">
      <c r="A69" s="1">
        <v>41502</v>
      </c>
      <c r="B69" s="2">
        <v>0.66666666666666663</v>
      </c>
      <c r="C69">
        <v>3</v>
      </c>
      <c r="D69">
        <v>3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2</v>
      </c>
      <c r="M69">
        <v>18</v>
      </c>
      <c r="N69">
        <v>19</v>
      </c>
      <c r="O69">
        <v>13</v>
      </c>
      <c r="P69">
        <v>18</v>
      </c>
      <c r="Q69">
        <v>3</v>
      </c>
      <c r="R69">
        <v>2</v>
      </c>
      <c r="S69">
        <v>3</v>
      </c>
      <c r="T69">
        <v>18</v>
      </c>
      <c r="U69">
        <v>10</v>
      </c>
      <c r="V69">
        <v>12</v>
      </c>
      <c r="W69">
        <v>3</v>
      </c>
      <c r="X69">
        <v>1</v>
      </c>
      <c r="Y69">
        <v>2</v>
      </c>
      <c r="Z69">
        <v>2</v>
      </c>
      <c r="AA69">
        <v>654</v>
      </c>
    </row>
    <row r="70" spans="1:27">
      <c r="A70" s="1">
        <v>41502</v>
      </c>
      <c r="B70" s="2"/>
      <c r="C70" s="3">
        <f>AVERAGE(C67:C69)</f>
        <v>3</v>
      </c>
      <c r="D70" s="3">
        <f t="shared" ref="D70" si="289">AVERAGE(D67:D69)</f>
        <v>3</v>
      </c>
      <c r="E70" s="3">
        <f t="shared" ref="E70" si="290">AVERAGE(E67:E69)</f>
        <v>15.666666666666666</v>
      </c>
      <c r="F70" s="3">
        <f t="shared" ref="F70" si="291">AVERAGE(F67:F69)</f>
        <v>2.3333333333333335</v>
      </c>
      <c r="G70" s="3">
        <f t="shared" ref="G70" si="292">AVERAGE(G67:G69)</f>
        <v>3.6666666666666665</v>
      </c>
      <c r="H70" s="3">
        <f t="shared" ref="H70" si="293">AVERAGE(H67:H69)</f>
        <v>3</v>
      </c>
      <c r="I70" s="3">
        <f t="shared" ref="I70" si="294">AVERAGE(I67:I69)</f>
        <v>3</v>
      </c>
      <c r="J70" s="3">
        <f t="shared" ref="J70" si="295">AVERAGE(J67:J69)</f>
        <v>3</v>
      </c>
      <c r="K70" s="3">
        <f t="shared" ref="K70" si="296">AVERAGE(K67:K69)</f>
        <v>3</v>
      </c>
      <c r="L70" s="3">
        <f t="shared" ref="L70" si="297">AVERAGE(L67:L69)</f>
        <v>2</v>
      </c>
      <c r="M70" s="3">
        <f t="shared" ref="M70" si="298">AVERAGE(M67:M69)</f>
        <v>16.666666666666668</v>
      </c>
      <c r="N70" s="3">
        <f t="shared" ref="N70" si="299">AVERAGE(N67:N69)</f>
        <v>18.666666666666668</v>
      </c>
      <c r="O70" s="3">
        <f t="shared" ref="O70" si="300">AVERAGE(O67:O69)</f>
        <v>13.666666666666666</v>
      </c>
      <c r="P70" s="3">
        <f t="shared" ref="P70" si="301">AVERAGE(P67:P69)</f>
        <v>23.333333333333332</v>
      </c>
      <c r="Q70" s="3">
        <f t="shared" ref="Q70" si="302">AVERAGE(Q67:Q69)</f>
        <v>2.6666666666666665</v>
      </c>
      <c r="R70" s="3">
        <f t="shared" ref="R70" si="303">AVERAGE(R67:R69)</f>
        <v>2</v>
      </c>
      <c r="S70" s="3">
        <f t="shared" ref="S70" si="304">AVERAGE(S67:S69)</f>
        <v>3</v>
      </c>
      <c r="T70" s="3">
        <f t="shared" ref="T70" si="305">AVERAGE(T67:T69)</f>
        <v>20.666666666666668</v>
      </c>
      <c r="U70" s="3">
        <f t="shared" ref="U70" si="306">AVERAGE(U67:U69)</f>
        <v>10</v>
      </c>
      <c r="V70" s="3">
        <f t="shared" ref="V70" si="307">AVERAGE(V67:V69)</f>
        <v>11.666666666666666</v>
      </c>
      <c r="W70" s="3">
        <f t="shared" ref="W70" si="308">AVERAGE(W67:W69)</f>
        <v>3</v>
      </c>
      <c r="X70" s="3">
        <f t="shared" ref="X70" si="309">AVERAGE(X67:X69)</f>
        <v>1</v>
      </c>
      <c r="Y70" s="3">
        <f t="shared" ref="Y70" si="310">AVERAGE(Y67:Y69)</f>
        <v>2</v>
      </c>
      <c r="Z70" s="3">
        <f t="shared" ref="Z70" si="311">AVERAGE(Z67:Z69)</f>
        <v>2</v>
      </c>
      <c r="AA70" s="3">
        <f t="shared" ref="AA70" si="312">AVERAGE(AA67:AA69)</f>
        <v>505.33333333333331</v>
      </c>
    </row>
    <row r="71" spans="1:27">
      <c r="A71" s="1"/>
      <c r="B71" s="2"/>
    </row>
    <row r="72" spans="1:27">
      <c r="A72" s="1">
        <v>41505</v>
      </c>
      <c r="B72" s="2">
        <v>0.375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2</v>
      </c>
      <c r="J72">
        <v>2</v>
      </c>
      <c r="K72">
        <v>2</v>
      </c>
      <c r="L72">
        <v>2</v>
      </c>
      <c r="M72">
        <v>3</v>
      </c>
      <c r="N72">
        <v>3</v>
      </c>
      <c r="O72">
        <v>2</v>
      </c>
      <c r="P72">
        <v>3</v>
      </c>
      <c r="Q72">
        <v>2</v>
      </c>
      <c r="R72">
        <v>1</v>
      </c>
      <c r="S72">
        <v>1</v>
      </c>
      <c r="T72">
        <v>4</v>
      </c>
      <c r="U72">
        <v>2</v>
      </c>
      <c r="V72">
        <v>2</v>
      </c>
      <c r="W72">
        <v>1</v>
      </c>
      <c r="X72">
        <v>1</v>
      </c>
      <c r="Y72">
        <v>1</v>
      </c>
      <c r="Z72">
        <v>1</v>
      </c>
      <c r="AA72">
        <v>12</v>
      </c>
    </row>
    <row r="73" spans="1:27">
      <c r="A73" s="1">
        <v>41505</v>
      </c>
      <c r="B73" s="2">
        <v>0.54166666666666663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2</v>
      </c>
      <c r="L73">
        <v>2</v>
      </c>
      <c r="M73">
        <v>3</v>
      </c>
      <c r="N73">
        <v>3</v>
      </c>
      <c r="O73">
        <v>2</v>
      </c>
      <c r="P73">
        <v>3</v>
      </c>
      <c r="Q73">
        <v>2</v>
      </c>
      <c r="R73">
        <v>1</v>
      </c>
      <c r="S73">
        <v>1</v>
      </c>
      <c r="T73">
        <v>4</v>
      </c>
      <c r="U73">
        <v>2</v>
      </c>
      <c r="V73">
        <v>1</v>
      </c>
      <c r="W73">
        <v>2</v>
      </c>
      <c r="X73">
        <v>1</v>
      </c>
      <c r="Y73">
        <v>1</v>
      </c>
      <c r="Z73">
        <v>1</v>
      </c>
      <c r="AA73">
        <v>8</v>
      </c>
    </row>
    <row r="74" spans="1:27">
      <c r="A74" s="1">
        <v>41505</v>
      </c>
      <c r="B74" s="2">
        <v>0.66666666666666663</v>
      </c>
      <c r="C74">
        <v>1</v>
      </c>
      <c r="D74">
        <v>2</v>
      </c>
      <c r="E74">
        <v>2</v>
      </c>
      <c r="F74">
        <v>1</v>
      </c>
      <c r="G74">
        <v>1</v>
      </c>
      <c r="H74">
        <v>1</v>
      </c>
      <c r="I74">
        <v>2</v>
      </c>
      <c r="J74">
        <v>1</v>
      </c>
      <c r="K74">
        <v>2</v>
      </c>
      <c r="L74">
        <v>1</v>
      </c>
      <c r="M74">
        <v>3</v>
      </c>
      <c r="N74">
        <v>3</v>
      </c>
      <c r="O74">
        <v>2</v>
      </c>
      <c r="P74">
        <v>3</v>
      </c>
      <c r="Q74">
        <v>2</v>
      </c>
      <c r="R74">
        <v>2</v>
      </c>
      <c r="S74">
        <v>1</v>
      </c>
      <c r="T74">
        <v>2</v>
      </c>
      <c r="U74">
        <v>2</v>
      </c>
      <c r="V74">
        <v>1</v>
      </c>
      <c r="W74">
        <v>1</v>
      </c>
      <c r="X74">
        <v>1</v>
      </c>
      <c r="Y74">
        <v>1</v>
      </c>
      <c r="Z74">
        <v>1</v>
      </c>
      <c r="AA74">
        <v>8</v>
      </c>
    </row>
    <row r="75" spans="1:27">
      <c r="A75" s="1">
        <v>41505</v>
      </c>
      <c r="B75" s="2"/>
      <c r="C75" s="3">
        <f>AVERAGE(C72:C74)</f>
        <v>1</v>
      </c>
      <c r="D75" s="3">
        <f t="shared" ref="D75" si="313">AVERAGE(D72:D74)</f>
        <v>1.3333333333333333</v>
      </c>
      <c r="E75" s="3">
        <f t="shared" ref="E75" si="314">AVERAGE(E72:E74)</f>
        <v>1.3333333333333333</v>
      </c>
      <c r="F75" s="3">
        <f t="shared" ref="F75" si="315">AVERAGE(F72:F74)</f>
        <v>1</v>
      </c>
      <c r="G75" s="3">
        <f t="shared" ref="G75" si="316">AVERAGE(G72:G74)</f>
        <v>1.6666666666666667</v>
      </c>
      <c r="H75" s="3">
        <f t="shared" ref="H75" si="317">AVERAGE(H72:H74)</f>
        <v>1</v>
      </c>
      <c r="I75" s="3">
        <f t="shared" ref="I75" si="318">AVERAGE(I72:I74)</f>
        <v>1.6666666666666667</v>
      </c>
      <c r="J75" s="3">
        <f t="shared" ref="J75" si="319">AVERAGE(J72:J74)</f>
        <v>1.3333333333333333</v>
      </c>
      <c r="K75" s="3">
        <f t="shared" ref="K75" si="320">AVERAGE(K72:K74)</f>
        <v>2</v>
      </c>
      <c r="L75" s="3">
        <f t="shared" ref="L75" si="321">AVERAGE(L72:L74)</f>
        <v>1.6666666666666667</v>
      </c>
      <c r="M75" s="3">
        <f t="shared" ref="M75" si="322">AVERAGE(M72:M74)</f>
        <v>3</v>
      </c>
      <c r="N75" s="3">
        <f t="shared" ref="N75" si="323">AVERAGE(N72:N74)</f>
        <v>3</v>
      </c>
      <c r="O75" s="3">
        <f t="shared" ref="O75" si="324">AVERAGE(O72:O74)</f>
        <v>2</v>
      </c>
      <c r="P75" s="3">
        <f t="shared" ref="P75" si="325">AVERAGE(P72:P74)</f>
        <v>3</v>
      </c>
      <c r="Q75" s="3">
        <f t="shared" ref="Q75" si="326">AVERAGE(Q72:Q74)</f>
        <v>2</v>
      </c>
      <c r="R75" s="3">
        <f t="shared" ref="R75" si="327">AVERAGE(R72:R74)</f>
        <v>1.3333333333333333</v>
      </c>
      <c r="S75" s="3">
        <f t="shared" ref="S75" si="328">AVERAGE(S72:S74)</f>
        <v>1</v>
      </c>
      <c r="T75" s="3">
        <f t="shared" ref="T75" si="329">AVERAGE(T72:T74)</f>
        <v>3.3333333333333335</v>
      </c>
      <c r="U75" s="3">
        <f t="shared" ref="U75" si="330">AVERAGE(U72:U74)</f>
        <v>2</v>
      </c>
      <c r="V75" s="3">
        <f t="shared" ref="V75" si="331">AVERAGE(V72:V74)</f>
        <v>1.3333333333333333</v>
      </c>
      <c r="W75" s="3">
        <f t="shared" ref="W75" si="332">AVERAGE(W72:W74)</f>
        <v>1.3333333333333333</v>
      </c>
      <c r="X75" s="3">
        <f t="shared" ref="X75" si="333">AVERAGE(X72:X74)</f>
        <v>1</v>
      </c>
      <c r="Y75" s="3">
        <f t="shared" ref="Y75" si="334">AVERAGE(Y72:Y74)</f>
        <v>1</v>
      </c>
      <c r="Z75" s="3">
        <f t="shared" ref="Z75" si="335">AVERAGE(Z72:Z74)</f>
        <v>1</v>
      </c>
      <c r="AA75" s="3">
        <f t="shared" ref="AA75" si="336">AVERAGE(AA72:AA74)</f>
        <v>9.3333333333333339</v>
      </c>
    </row>
    <row r="76" spans="1:27">
      <c r="A76" s="1"/>
      <c r="B76" s="2"/>
    </row>
    <row r="77" spans="1:27">
      <c r="A77" s="1">
        <v>41506</v>
      </c>
      <c r="B77" s="2">
        <v>0.375</v>
      </c>
      <c r="C77">
        <v>2</v>
      </c>
      <c r="D77">
        <v>3</v>
      </c>
      <c r="E77">
        <v>3</v>
      </c>
      <c r="F77">
        <v>2</v>
      </c>
      <c r="G77">
        <v>4</v>
      </c>
      <c r="H77">
        <v>3</v>
      </c>
      <c r="I77">
        <v>2</v>
      </c>
      <c r="J77">
        <v>3</v>
      </c>
      <c r="K77">
        <v>3</v>
      </c>
      <c r="L77">
        <v>3</v>
      </c>
      <c r="M77">
        <v>17</v>
      </c>
      <c r="N77">
        <v>20</v>
      </c>
      <c r="O77">
        <v>13</v>
      </c>
      <c r="P77">
        <v>20</v>
      </c>
      <c r="Q77">
        <v>2</v>
      </c>
      <c r="R77">
        <v>2</v>
      </c>
      <c r="S77">
        <v>18</v>
      </c>
      <c r="T77">
        <v>35</v>
      </c>
      <c r="U77">
        <v>11</v>
      </c>
      <c r="V77">
        <v>20</v>
      </c>
      <c r="W77">
        <v>17</v>
      </c>
      <c r="X77">
        <v>2</v>
      </c>
      <c r="Y77">
        <v>3</v>
      </c>
      <c r="Z77">
        <v>3</v>
      </c>
      <c r="AA77">
        <v>230</v>
      </c>
    </row>
    <row r="78" spans="1:27">
      <c r="A78" s="1">
        <v>41506</v>
      </c>
      <c r="B78" s="2">
        <v>0.54166666666666663</v>
      </c>
      <c r="C78">
        <v>3</v>
      </c>
      <c r="D78">
        <v>3</v>
      </c>
      <c r="E78">
        <v>16</v>
      </c>
      <c r="F78">
        <v>2</v>
      </c>
      <c r="G78">
        <v>5</v>
      </c>
      <c r="H78">
        <v>3</v>
      </c>
      <c r="I78">
        <v>3</v>
      </c>
      <c r="J78">
        <v>2</v>
      </c>
      <c r="K78">
        <v>3</v>
      </c>
      <c r="L78">
        <v>3</v>
      </c>
      <c r="M78">
        <v>20</v>
      </c>
      <c r="N78">
        <v>22</v>
      </c>
      <c r="O78">
        <v>17</v>
      </c>
      <c r="P78">
        <v>22</v>
      </c>
      <c r="Q78">
        <v>3</v>
      </c>
      <c r="R78">
        <v>2</v>
      </c>
      <c r="S78">
        <v>16</v>
      </c>
      <c r="T78">
        <v>35</v>
      </c>
      <c r="U78">
        <v>10</v>
      </c>
      <c r="V78">
        <v>21</v>
      </c>
      <c r="W78">
        <v>1</v>
      </c>
      <c r="X78">
        <v>2</v>
      </c>
      <c r="Y78">
        <v>3</v>
      </c>
      <c r="Z78">
        <v>2</v>
      </c>
      <c r="AA78">
        <v>239</v>
      </c>
    </row>
    <row r="79" spans="1:27">
      <c r="A79" s="1">
        <v>41506</v>
      </c>
      <c r="B79" s="2">
        <v>0.66666666666666663</v>
      </c>
      <c r="C79">
        <v>5</v>
      </c>
      <c r="D79">
        <v>4</v>
      </c>
      <c r="E79">
        <v>12</v>
      </c>
      <c r="F79">
        <v>4</v>
      </c>
      <c r="G79">
        <v>5</v>
      </c>
      <c r="H79">
        <v>7</v>
      </c>
      <c r="I79">
        <v>3</v>
      </c>
      <c r="J79">
        <v>2</v>
      </c>
      <c r="K79">
        <v>3</v>
      </c>
      <c r="L79">
        <v>3</v>
      </c>
      <c r="M79">
        <v>20</v>
      </c>
      <c r="N79">
        <v>20</v>
      </c>
      <c r="O79">
        <v>7</v>
      </c>
      <c r="P79">
        <v>20</v>
      </c>
      <c r="Q79">
        <v>3</v>
      </c>
      <c r="R79">
        <v>2</v>
      </c>
      <c r="S79">
        <v>16</v>
      </c>
      <c r="T79">
        <v>35</v>
      </c>
      <c r="U79">
        <v>11</v>
      </c>
      <c r="V79">
        <v>16</v>
      </c>
      <c r="W79">
        <v>3</v>
      </c>
      <c r="X79">
        <v>4</v>
      </c>
      <c r="Y79">
        <v>3</v>
      </c>
      <c r="Z79">
        <v>3</v>
      </c>
      <c r="AA79">
        <v>252</v>
      </c>
    </row>
    <row r="80" spans="1:27">
      <c r="A80" s="1">
        <v>41506</v>
      </c>
      <c r="B80" s="2"/>
      <c r="C80" s="3">
        <f>AVERAGE(C77:C79)</f>
        <v>3.3333333333333335</v>
      </c>
      <c r="D80" s="3">
        <f t="shared" ref="D80" si="337">AVERAGE(D77:D79)</f>
        <v>3.3333333333333335</v>
      </c>
      <c r="E80" s="3">
        <f t="shared" ref="E80" si="338">AVERAGE(E77:E79)</f>
        <v>10.333333333333334</v>
      </c>
      <c r="F80" s="3">
        <f t="shared" ref="F80" si="339">AVERAGE(F77:F79)</f>
        <v>2.6666666666666665</v>
      </c>
      <c r="G80" s="3">
        <f t="shared" ref="G80" si="340">AVERAGE(G77:G79)</f>
        <v>4.666666666666667</v>
      </c>
      <c r="H80" s="3">
        <f t="shared" ref="H80" si="341">AVERAGE(H77:H79)</f>
        <v>4.333333333333333</v>
      </c>
      <c r="I80" s="3">
        <f t="shared" ref="I80" si="342">AVERAGE(I77:I79)</f>
        <v>2.6666666666666665</v>
      </c>
      <c r="J80" s="3">
        <f t="shared" ref="J80" si="343">AVERAGE(J77:J79)</f>
        <v>2.3333333333333335</v>
      </c>
      <c r="K80" s="3">
        <f t="shared" ref="K80" si="344">AVERAGE(K77:K79)</f>
        <v>3</v>
      </c>
      <c r="L80" s="3">
        <f t="shared" ref="L80" si="345">AVERAGE(L77:L79)</f>
        <v>3</v>
      </c>
      <c r="M80" s="3">
        <f t="shared" ref="M80" si="346">AVERAGE(M77:M79)</f>
        <v>19</v>
      </c>
      <c r="N80" s="3">
        <f t="shared" ref="N80" si="347">AVERAGE(N77:N79)</f>
        <v>20.666666666666668</v>
      </c>
      <c r="O80" s="3">
        <f t="shared" ref="O80" si="348">AVERAGE(O77:O79)</f>
        <v>12.333333333333334</v>
      </c>
      <c r="P80" s="3">
        <f t="shared" ref="P80" si="349">AVERAGE(P77:P79)</f>
        <v>20.666666666666668</v>
      </c>
      <c r="Q80" s="3">
        <f t="shared" ref="Q80" si="350">AVERAGE(Q77:Q79)</f>
        <v>2.6666666666666665</v>
      </c>
      <c r="R80" s="3">
        <f t="shared" ref="R80" si="351">AVERAGE(R77:R79)</f>
        <v>2</v>
      </c>
      <c r="S80" s="3">
        <f t="shared" ref="S80" si="352">AVERAGE(S77:S79)</f>
        <v>16.666666666666668</v>
      </c>
      <c r="T80" s="3">
        <f t="shared" ref="T80" si="353">AVERAGE(T77:T79)</f>
        <v>35</v>
      </c>
      <c r="U80" s="3">
        <f t="shared" ref="U80" si="354">AVERAGE(U77:U79)</f>
        <v>10.666666666666666</v>
      </c>
      <c r="V80" s="3">
        <f t="shared" ref="V80" si="355">AVERAGE(V77:V79)</f>
        <v>19</v>
      </c>
      <c r="W80" s="3">
        <f t="shared" ref="W80" si="356">AVERAGE(W77:W79)</f>
        <v>7</v>
      </c>
      <c r="X80" s="3">
        <f t="shared" ref="X80" si="357">AVERAGE(X77:X79)</f>
        <v>2.6666666666666665</v>
      </c>
      <c r="Y80" s="3">
        <f t="shared" ref="Y80" si="358">AVERAGE(Y77:Y79)</f>
        <v>3</v>
      </c>
      <c r="Z80" s="3">
        <f t="shared" ref="Z80" si="359">AVERAGE(Z77:Z79)</f>
        <v>2.6666666666666665</v>
      </c>
      <c r="AA80" s="3">
        <f t="shared" ref="AA80" si="360">AVERAGE(AA77:AA79)</f>
        <v>240.33333333333334</v>
      </c>
    </row>
    <row r="81" spans="1:27">
      <c r="A81" s="1"/>
      <c r="B81" s="2"/>
    </row>
    <row r="82" spans="1:27">
      <c r="A82" s="1">
        <v>41507</v>
      </c>
      <c r="B82" s="2">
        <v>0.375</v>
      </c>
      <c r="C82">
        <v>5</v>
      </c>
      <c r="D82">
        <v>3</v>
      </c>
      <c r="E82">
        <v>14</v>
      </c>
      <c r="F82">
        <v>5</v>
      </c>
      <c r="G82">
        <v>6</v>
      </c>
      <c r="H82">
        <v>7</v>
      </c>
      <c r="I82">
        <v>3</v>
      </c>
      <c r="J82">
        <v>2</v>
      </c>
      <c r="K82">
        <v>3</v>
      </c>
      <c r="L82">
        <v>3</v>
      </c>
      <c r="M82">
        <v>16</v>
      </c>
      <c r="N82">
        <v>18</v>
      </c>
      <c r="O82">
        <v>14</v>
      </c>
      <c r="P82">
        <v>20</v>
      </c>
      <c r="Q82">
        <v>2</v>
      </c>
      <c r="R82">
        <v>2</v>
      </c>
      <c r="S82">
        <v>18</v>
      </c>
      <c r="T82">
        <v>38</v>
      </c>
      <c r="U82">
        <v>13</v>
      </c>
      <c r="V82">
        <v>20</v>
      </c>
      <c r="W82">
        <v>2</v>
      </c>
      <c r="X82">
        <v>3</v>
      </c>
      <c r="Y82">
        <v>3</v>
      </c>
      <c r="Z82">
        <v>3</v>
      </c>
      <c r="AA82">
        <v>191</v>
      </c>
    </row>
    <row r="83" spans="1:27">
      <c r="A83" s="1">
        <v>41507</v>
      </c>
      <c r="B83" s="2">
        <v>0.54166666666666663</v>
      </c>
      <c r="C83">
        <v>5</v>
      </c>
      <c r="D83">
        <v>2</v>
      </c>
      <c r="E83">
        <v>16</v>
      </c>
      <c r="F83">
        <v>4</v>
      </c>
      <c r="G83">
        <v>5</v>
      </c>
      <c r="H83">
        <v>7</v>
      </c>
      <c r="I83">
        <v>2</v>
      </c>
      <c r="J83">
        <v>3</v>
      </c>
      <c r="K83">
        <v>2</v>
      </c>
      <c r="L83">
        <v>2</v>
      </c>
      <c r="M83">
        <v>20</v>
      </c>
      <c r="N83">
        <v>23</v>
      </c>
      <c r="O83">
        <v>15</v>
      </c>
      <c r="P83">
        <v>21</v>
      </c>
      <c r="Q83">
        <v>2</v>
      </c>
      <c r="R83">
        <v>3</v>
      </c>
      <c r="S83">
        <v>9</v>
      </c>
      <c r="T83">
        <v>35</v>
      </c>
      <c r="U83">
        <v>14</v>
      </c>
      <c r="V83">
        <v>20</v>
      </c>
      <c r="W83">
        <v>3</v>
      </c>
      <c r="X83">
        <v>4</v>
      </c>
      <c r="Y83">
        <v>4</v>
      </c>
      <c r="Z83">
        <v>3</v>
      </c>
      <c r="AA83">
        <v>242</v>
      </c>
    </row>
    <row r="84" spans="1:27">
      <c r="A84" s="1">
        <v>41507</v>
      </c>
      <c r="B84" s="2">
        <v>0.66666666666666663</v>
      </c>
      <c r="C84">
        <v>5</v>
      </c>
      <c r="D84">
        <v>2</v>
      </c>
      <c r="E84">
        <v>16</v>
      </c>
      <c r="F84">
        <v>4</v>
      </c>
      <c r="G84">
        <v>6</v>
      </c>
      <c r="H84">
        <v>6</v>
      </c>
      <c r="I84">
        <v>3</v>
      </c>
      <c r="J84">
        <v>3</v>
      </c>
      <c r="K84">
        <v>3</v>
      </c>
      <c r="L84">
        <v>2</v>
      </c>
      <c r="M84">
        <v>22</v>
      </c>
      <c r="N84">
        <v>27</v>
      </c>
      <c r="O84">
        <v>16</v>
      </c>
      <c r="P84">
        <v>20</v>
      </c>
      <c r="Q84">
        <v>2</v>
      </c>
      <c r="R84">
        <v>2</v>
      </c>
      <c r="S84">
        <v>9</v>
      </c>
      <c r="T84">
        <v>24</v>
      </c>
      <c r="U84">
        <v>16</v>
      </c>
      <c r="V84">
        <v>21</v>
      </c>
      <c r="W84">
        <v>2</v>
      </c>
      <c r="X84">
        <v>3</v>
      </c>
      <c r="Y84">
        <v>3</v>
      </c>
      <c r="Z84">
        <v>2</v>
      </c>
      <c r="AA84">
        <v>141</v>
      </c>
    </row>
    <row r="85" spans="1:27">
      <c r="A85" s="1">
        <v>41507</v>
      </c>
      <c r="B85" s="2"/>
      <c r="C85" s="3">
        <f>AVERAGE(C82:C84)</f>
        <v>5</v>
      </c>
      <c r="D85" s="3">
        <f t="shared" ref="D85" si="361">AVERAGE(D82:D84)</f>
        <v>2.3333333333333335</v>
      </c>
      <c r="E85" s="3">
        <f t="shared" ref="E85" si="362">AVERAGE(E82:E84)</f>
        <v>15.333333333333334</v>
      </c>
      <c r="F85" s="3">
        <f t="shared" ref="F85" si="363">AVERAGE(F82:F84)</f>
        <v>4.333333333333333</v>
      </c>
      <c r="G85" s="3">
        <f t="shared" ref="G85" si="364">AVERAGE(G82:G84)</f>
        <v>5.666666666666667</v>
      </c>
      <c r="H85" s="3">
        <f t="shared" ref="H85" si="365">AVERAGE(H82:H84)</f>
        <v>6.666666666666667</v>
      </c>
      <c r="I85" s="3">
        <f t="shared" ref="I85" si="366">AVERAGE(I82:I84)</f>
        <v>2.6666666666666665</v>
      </c>
      <c r="J85" s="3">
        <f t="shared" ref="J85" si="367">AVERAGE(J82:J84)</f>
        <v>2.6666666666666665</v>
      </c>
      <c r="K85" s="3">
        <f t="shared" ref="K85" si="368">AVERAGE(K82:K84)</f>
        <v>2.6666666666666665</v>
      </c>
      <c r="L85" s="3">
        <f t="shared" ref="L85" si="369">AVERAGE(L82:L84)</f>
        <v>2.3333333333333335</v>
      </c>
      <c r="M85" s="3">
        <f t="shared" ref="M85" si="370">AVERAGE(M82:M84)</f>
        <v>19.333333333333332</v>
      </c>
      <c r="N85" s="3">
        <f t="shared" ref="N85" si="371">AVERAGE(N82:N84)</f>
        <v>22.666666666666668</v>
      </c>
      <c r="O85" s="3">
        <f t="shared" ref="O85" si="372">AVERAGE(O82:O84)</f>
        <v>15</v>
      </c>
      <c r="P85" s="3">
        <f t="shared" ref="P85" si="373">AVERAGE(P82:P84)</f>
        <v>20.333333333333332</v>
      </c>
      <c r="Q85" s="3">
        <f t="shared" ref="Q85" si="374">AVERAGE(Q82:Q84)</f>
        <v>2</v>
      </c>
      <c r="R85" s="3">
        <f t="shared" ref="R85" si="375">AVERAGE(R82:R84)</f>
        <v>2.3333333333333335</v>
      </c>
      <c r="S85" s="3">
        <f t="shared" ref="S85" si="376">AVERAGE(S82:S84)</f>
        <v>12</v>
      </c>
      <c r="T85" s="3">
        <f t="shared" ref="T85" si="377">AVERAGE(T82:T84)</f>
        <v>32.333333333333336</v>
      </c>
      <c r="U85" s="3">
        <f t="shared" ref="U85" si="378">AVERAGE(U82:U84)</f>
        <v>14.333333333333334</v>
      </c>
      <c r="V85" s="3">
        <f t="shared" ref="V85" si="379">AVERAGE(V82:V84)</f>
        <v>20.333333333333332</v>
      </c>
      <c r="W85" s="3">
        <f t="shared" ref="W85" si="380">AVERAGE(W82:W84)</f>
        <v>2.3333333333333335</v>
      </c>
      <c r="X85" s="3">
        <f t="shared" ref="X85" si="381">AVERAGE(X82:X84)</f>
        <v>3.3333333333333335</v>
      </c>
      <c r="Y85" s="3">
        <f t="shared" ref="Y85" si="382">AVERAGE(Y82:Y84)</f>
        <v>3.3333333333333335</v>
      </c>
      <c r="Z85" s="3">
        <f t="shared" ref="Z85" si="383">AVERAGE(Z82:Z84)</f>
        <v>2.6666666666666665</v>
      </c>
      <c r="AA85" s="3">
        <f t="shared" ref="AA85" si="384">AVERAGE(AA82:AA84)</f>
        <v>191.33333333333334</v>
      </c>
    </row>
    <row r="86" spans="1:27">
      <c r="A86" s="1"/>
      <c r="B86" s="2"/>
    </row>
    <row r="87" spans="1:27">
      <c r="A87" s="1">
        <v>41508</v>
      </c>
      <c r="B87" s="2">
        <v>0.375</v>
      </c>
      <c r="C87">
        <v>6</v>
      </c>
      <c r="D87">
        <v>2</v>
      </c>
      <c r="E87">
        <v>12</v>
      </c>
      <c r="F87">
        <v>4</v>
      </c>
      <c r="G87">
        <v>5</v>
      </c>
      <c r="H87">
        <v>8</v>
      </c>
      <c r="I87">
        <v>2</v>
      </c>
      <c r="J87">
        <v>3</v>
      </c>
      <c r="K87">
        <v>2</v>
      </c>
      <c r="L87">
        <v>2</v>
      </c>
      <c r="M87">
        <v>20</v>
      </c>
      <c r="N87">
        <v>23</v>
      </c>
      <c r="O87">
        <v>12</v>
      </c>
      <c r="P87">
        <v>21</v>
      </c>
      <c r="Q87">
        <v>2</v>
      </c>
      <c r="R87">
        <v>3</v>
      </c>
      <c r="S87">
        <v>12</v>
      </c>
      <c r="T87">
        <v>35</v>
      </c>
      <c r="U87">
        <v>13</v>
      </c>
      <c r="V87">
        <v>20</v>
      </c>
      <c r="W87">
        <v>3</v>
      </c>
      <c r="X87">
        <v>4</v>
      </c>
      <c r="Y87">
        <v>4</v>
      </c>
      <c r="Z87">
        <v>3</v>
      </c>
      <c r="AA87">
        <v>159</v>
      </c>
    </row>
    <row r="88" spans="1:27">
      <c r="A88" s="1">
        <v>41508</v>
      </c>
      <c r="B88" s="2">
        <v>0.54166666666666663</v>
      </c>
      <c r="C88">
        <v>6</v>
      </c>
      <c r="D88">
        <v>3</v>
      </c>
      <c r="E88">
        <v>16</v>
      </c>
      <c r="F88">
        <v>4</v>
      </c>
      <c r="G88">
        <v>5</v>
      </c>
      <c r="H88">
        <v>7</v>
      </c>
      <c r="I88">
        <v>2</v>
      </c>
      <c r="J88">
        <v>3</v>
      </c>
      <c r="K88">
        <v>2</v>
      </c>
      <c r="L88">
        <v>2</v>
      </c>
      <c r="M88">
        <v>20</v>
      </c>
      <c r="N88">
        <v>23</v>
      </c>
      <c r="O88">
        <v>15</v>
      </c>
      <c r="P88">
        <v>21</v>
      </c>
      <c r="Q88">
        <v>2</v>
      </c>
      <c r="R88">
        <v>3</v>
      </c>
      <c r="S88">
        <v>9</v>
      </c>
      <c r="T88">
        <v>35</v>
      </c>
      <c r="U88">
        <v>14</v>
      </c>
      <c r="V88">
        <v>20</v>
      </c>
      <c r="W88">
        <v>3</v>
      </c>
      <c r="X88">
        <v>4</v>
      </c>
      <c r="Y88">
        <v>4</v>
      </c>
      <c r="Z88">
        <v>3</v>
      </c>
      <c r="AA88">
        <v>242</v>
      </c>
    </row>
    <row r="89" spans="1:27">
      <c r="A89" s="1">
        <v>41508</v>
      </c>
      <c r="B89" s="2">
        <v>0.66666666666666663</v>
      </c>
      <c r="C89">
        <v>4</v>
      </c>
      <c r="D89">
        <v>4</v>
      </c>
      <c r="E89">
        <v>10</v>
      </c>
      <c r="F89">
        <v>3</v>
      </c>
      <c r="G89">
        <v>4</v>
      </c>
      <c r="H89">
        <v>7</v>
      </c>
      <c r="I89">
        <v>2</v>
      </c>
      <c r="J89">
        <v>3</v>
      </c>
      <c r="K89">
        <v>3</v>
      </c>
      <c r="L89">
        <v>3</v>
      </c>
      <c r="M89">
        <v>20</v>
      </c>
      <c r="N89">
        <v>21</v>
      </c>
      <c r="O89">
        <v>15</v>
      </c>
      <c r="P89">
        <v>20</v>
      </c>
      <c r="Q89">
        <v>2</v>
      </c>
      <c r="R89">
        <v>3</v>
      </c>
      <c r="S89">
        <v>7</v>
      </c>
      <c r="T89">
        <v>20</v>
      </c>
      <c r="U89">
        <v>12</v>
      </c>
      <c r="V89">
        <v>18</v>
      </c>
      <c r="W89">
        <v>3</v>
      </c>
      <c r="X89">
        <v>3</v>
      </c>
      <c r="Y89">
        <v>3</v>
      </c>
      <c r="Z89">
        <v>2</v>
      </c>
      <c r="AA89">
        <v>279</v>
      </c>
    </row>
    <row r="90" spans="1:27">
      <c r="A90" s="1">
        <v>41508</v>
      </c>
      <c r="B90" s="2"/>
      <c r="C90" s="3">
        <f>AVERAGE(C87:C89)</f>
        <v>5.333333333333333</v>
      </c>
      <c r="D90" s="3">
        <f t="shared" ref="D90" si="385">AVERAGE(D87:D89)</f>
        <v>3</v>
      </c>
      <c r="E90" s="3">
        <f t="shared" ref="E90" si="386">AVERAGE(E87:E89)</f>
        <v>12.666666666666666</v>
      </c>
      <c r="F90" s="3">
        <f t="shared" ref="F90" si="387">AVERAGE(F87:F89)</f>
        <v>3.6666666666666665</v>
      </c>
      <c r="G90" s="3">
        <f t="shared" ref="G90" si="388">AVERAGE(G87:G89)</f>
        <v>4.666666666666667</v>
      </c>
      <c r="H90" s="3">
        <f t="shared" ref="H90" si="389">AVERAGE(H87:H89)</f>
        <v>7.333333333333333</v>
      </c>
      <c r="I90" s="3">
        <f t="shared" ref="I90" si="390">AVERAGE(I87:I89)</f>
        <v>2</v>
      </c>
      <c r="J90" s="3">
        <f t="shared" ref="J90" si="391">AVERAGE(J87:J89)</f>
        <v>3</v>
      </c>
      <c r="K90" s="3">
        <f t="shared" ref="K90" si="392">AVERAGE(K87:K89)</f>
        <v>2.3333333333333335</v>
      </c>
      <c r="L90" s="3">
        <f t="shared" ref="L90" si="393">AVERAGE(L87:L89)</f>
        <v>2.3333333333333335</v>
      </c>
      <c r="M90" s="3">
        <f t="shared" ref="M90" si="394">AVERAGE(M87:M89)</f>
        <v>20</v>
      </c>
      <c r="N90" s="3">
        <f t="shared" ref="N90" si="395">AVERAGE(N87:N89)</f>
        <v>22.333333333333332</v>
      </c>
      <c r="O90" s="3">
        <f t="shared" ref="O90" si="396">AVERAGE(O87:O89)</f>
        <v>14</v>
      </c>
      <c r="P90" s="3">
        <f t="shared" ref="P90" si="397">AVERAGE(P87:P89)</f>
        <v>20.666666666666668</v>
      </c>
      <c r="Q90" s="3">
        <f t="shared" ref="Q90" si="398">AVERAGE(Q87:Q89)</f>
        <v>2</v>
      </c>
      <c r="R90" s="3">
        <f t="shared" ref="R90" si="399">AVERAGE(R87:R89)</f>
        <v>3</v>
      </c>
      <c r="S90" s="3">
        <f t="shared" ref="S90" si="400">AVERAGE(S87:S89)</f>
        <v>9.3333333333333339</v>
      </c>
      <c r="T90" s="3">
        <f t="shared" ref="T90" si="401">AVERAGE(T87:T89)</f>
        <v>30</v>
      </c>
      <c r="U90" s="3">
        <f t="shared" ref="U90" si="402">AVERAGE(U87:U89)</f>
        <v>13</v>
      </c>
      <c r="V90" s="3">
        <f t="shared" ref="V90" si="403">AVERAGE(V87:V89)</f>
        <v>19.333333333333332</v>
      </c>
      <c r="W90" s="3">
        <f t="shared" ref="W90" si="404">AVERAGE(W87:W89)</f>
        <v>3</v>
      </c>
      <c r="X90" s="3">
        <f t="shared" ref="X90" si="405">AVERAGE(X87:X89)</f>
        <v>3.6666666666666665</v>
      </c>
      <c r="Y90" s="3">
        <f t="shared" ref="Y90" si="406">AVERAGE(Y87:Y89)</f>
        <v>3.6666666666666665</v>
      </c>
      <c r="Z90" s="3">
        <f t="shared" ref="Z90" si="407">AVERAGE(Z87:Z89)</f>
        <v>2.6666666666666665</v>
      </c>
      <c r="AA90" s="3">
        <f t="shared" ref="AA90" si="408">AVERAGE(AA87:AA89)</f>
        <v>226.66666666666666</v>
      </c>
    </row>
    <row r="91" spans="1:27">
      <c r="A91" s="1"/>
      <c r="B91" s="2"/>
    </row>
    <row r="92" spans="1:27">
      <c r="A92" s="1">
        <v>41509</v>
      </c>
      <c r="B92" s="2">
        <v>0.375</v>
      </c>
      <c r="C92">
        <v>2</v>
      </c>
      <c r="D92">
        <v>2</v>
      </c>
      <c r="E92">
        <v>12</v>
      </c>
      <c r="F92">
        <v>4</v>
      </c>
      <c r="G92">
        <v>3</v>
      </c>
      <c r="H92">
        <v>2</v>
      </c>
      <c r="I92">
        <v>2</v>
      </c>
      <c r="J92">
        <v>3</v>
      </c>
      <c r="K92">
        <v>2</v>
      </c>
      <c r="L92">
        <v>2</v>
      </c>
      <c r="M92">
        <v>8</v>
      </c>
      <c r="N92">
        <v>10</v>
      </c>
      <c r="O92">
        <v>8</v>
      </c>
      <c r="P92">
        <v>9</v>
      </c>
      <c r="Q92">
        <v>2</v>
      </c>
      <c r="R92">
        <v>2</v>
      </c>
      <c r="S92">
        <v>8</v>
      </c>
      <c r="T92">
        <v>16</v>
      </c>
      <c r="U92">
        <v>7</v>
      </c>
      <c r="V92">
        <v>11</v>
      </c>
      <c r="W92">
        <v>3</v>
      </c>
      <c r="X92">
        <v>2</v>
      </c>
      <c r="Y92">
        <v>2</v>
      </c>
      <c r="Z92">
        <v>2</v>
      </c>
      <c r="AA92">
        <v>60</v>
      </c>
    </row>
    <row r="93" spans="1:27">
      <c r="A93" s="1">
        <v>41509</v>
      </c>
      <c r="B93" s="2">
        <v>0.54166666666666663</v>
      </c>
      <c r="C93">
        <v>2</v>
      </c>
      <c r="D93">
        <v>1</v>
      </c>
      <c r="E93">
        <v>6</v>
      </c>
      <c r="F93">
        <v>2</v>
      </c>
      <c r="G93">
        <v>2</v>
      </c>
      <c r="H93">
        <v>1</v>
      </c>
      <c r="I93">
        <v>1</v>
      </c>
      <c r="J93">
        <v>2</v>
      </c>
      <c r="K93">
        <v>1</v>
      </c>
      <c r="L93">
        <v>2</v>
      </c>
      <c r="M93">
        <v>4</v>
      </c>
      <c r="N93">
        <v>4</v>
      </c>
      <c r="O93">
        <v>2</v>
      </c>
      <c r="P93">
        <v>6</v>
      </c>
      <c r="Q93">
        <v>2</v>
      </c>
      <c r="R93">
        <v>1</v>
      </c>
      <c r="S93">
        <v>2</v>
      </c>
      <c r="T93">
        <v>4</v>
      </c>
      <c r="U93">
        <v>2</v>
      </c>
      <c r="V93">
        <v>8</v>
      </c>
      <c r="W93">
        <v>3</v>
      </c>
      <c r="X93">
        <v>2</v>
      </c>
      <c r="Y93">
        <v>1</v>
      </c>
      <c r="Z93">
        <v>1</v>
      </c>
      <c r="AA93">
        <v>5</v>
      </c>
    </row>
    <row r="94" spans="1:27">
      <c r="A94" s="1">
        <v>41509</v>
      </c>
      <c r="B94" s="2">
        <v>0.66666666666666663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1</v>
      </c>
      <c r="M94">
        <v>3</v>
      </c>
      <c r="N94">
        <v>3</v>
      </c>
      <c r="O94">
        <v>2</v>
      </c>
      <c r="P94">
        <v>2</v>
      </c>
      <c r="Q94">
        <v>1</v>
      </c>
      <c r="R94">
        <v>2</v>
      </c>
      <c r="S94">
        <v>2</v>
      </c>
      <c r="T94">
        <v>3</v>
      </c>
      <c r="U94">
        <v>2</v>
      </c>
      <c r="V94">
        <v>3</v>
      </c>
      <c r="W94">
        <v>1</v>
      </c>
      <c r="X94">
        <v>1</v>
      </c>
      <c r="Y94">
        <v>2</v>
      </c>
      <c r="Z94">
        <v>2</v>
      </c>
      <c r="AA94">
        <v>8</v>
      </c>
    </row>
    <row r="95" spans="1:27">
      <c r="A95" s="1">
        <v>41509</v>
      </c>
      <c r="B95" s="2"/>
      <c r="C95" s="3">
        <f>AVERAGE(C92:C94)</f>
        <v>2</v>
      </c>
      <c r="D95" s="3">
        <f t="shared" ref="D95" si="409">AVERAGE(D92:D94)</f>
        <v>1.6666666666666667</v>
      </c>
      <c r="E95" s="3">
        <f t="shared" ref="E95" si="410">AVERAGE(E92:E94)</f>
        <v>6.666666666666667</v>
      </c>
      <c r="F95" s="3">
        <f t="shared" ref="F95" si="411">AVERAGE(F92:F94)</f>
        <v>2.6666666666666665</v>
      </c>
      <c r="G95" s="3">
        <f t="shared" ref="G95" si="412">AVERAGE(G92:G94)</f>
        <v>2.3333333333333335</v>
      </c>
      <c r="H95" s="3">
        <f t="shared" ref="H95" si="413">AVERAGE(H92:H94)</f>
        <v>1.6666666666666667</v>
      </c>
      <c r="I95" s="3">
        <f t="shared" ref="I95" si="414">AVERAGE(I92:I94)</f>
        <v>1.6666666666666667</v>
      </c>
      <c r="J95" s="3">
        <f t="shared" ref="J95" si="415">AVERAGE(J92:J94)</f>
        <v>2.3333333333333335</v>
      </c>
      <c r="K95" s="3">
        <f t="shared" ref="K95" si="416">AVERAGE(K92:K94)</f>
        <v>1.6666666666666667</v>
      </c>
      <c r="L95" s="3">
        <f t="shared" ref="L95" si="417">AVERAGE(L92:L94)</f>
        <v>1.6666666666666667</v>
      </c>
      <c r="M95" s="3">
        <f t="shared" ref="M95" si="418">AVERAGE(M92:M94)</f>
        <v>5</v>
      </c>
      <c r="N95" s="3">
        <f t="shared" ref="N95" si="419">AVERAGE(N92:N94)</f>
        <v>5.666666666666667</v>
      </c>
      <c r="O95" s="3">
        <f t="shared" ref="O95" si="420">AVERAGE(O92:O94)</f>
        <v>4</v>
      </c>
      <c r="P95" s="3">
        <f t="shared" ref="P95" si="421">AVERAGE(P92:P94)</f>
        <v>5.666666666666667</v>
      </c>
      <c r="Q95" s="3">
        <f t="shared" ref="Q95" si="422">AVERAGE(Q92:Q94)</f>
        <v>1.6666666666666667</v>
      </c>
      <c r="R95" s="3">
        <f t="shared" ref="R95" si="423">AVERAGE(R92:R94)</f>
        <v>1.6666666666666667</v>
      </c>
      <c r="S95" s="3">
        <f t="shared" ref="S95" si="424">AVERAGE(S92:S94)</f>
        <v>4</v>
      </c>
      <c r="T95" s="3">
        <f t="shared" ref="T95" si="425">AVERAGE(T92:T94)</f>
        <v>7.666666666666667</v>
      </c>
      <c r="U95" s="3">
        <f t="shared" ref="U95" si="426">AVERAGE(U92:U94)</f>
        <v>3.6666666666666665</v>
      </c>
      <c r="V95" s="3">
        <f t="shared" ref="V95" si="427">AVERAGE(V92:V94)</f>
        <v>7.333333333333333</v>
      </c>
      <c r="W95" s="3">
        <f t="shared" ref="W95" si="428">AVERAGE(W92:W94)</f>
        <v>2.3333333333333335</v>
      </c>
      <c r="X95" s="3">
        <f t="shared" ref="X95" si="429">AVERAGE(X92:X94)</f>
        <v>1.6666666666666667</v>
      </c>
      <c r="Y95" s="3">
        <f t="shared" ref="Y95" si="430">AVERAGE(Y92:Y94)</f>
        <v>1.6666666666666667</v>
      </c>
      <c r="Z95" s="3">
        <f t="shared" ref="Z95" si="431">AVERAGE(Z92:Z94)</f>
        <v>1.6666666666666667</v>
      </c>
      <c r="AA95" s="3">
        <f t="shared" ref="AA95" si="432">AVERAGE(AA92:AA94)</f>
        <v>24.333333333333332</v>
      </c>
    </row>
    <row r="96" spans="1:27">
      <c r="A96" s="1"/>
      <c r="B96" s="2"/>
    </row>
    <row r="97" spans="1:27">
      <c r="A97" s="1">
        <v>41512</v>
      </c>
      <c r="B97" s="2">
        <v>0.375</v>
      </c>
      <c r="C97">
        <v>2</v>
      </c>
      <c r="D97">
        <v>3</v>
      </c>
      <c r="E97">
        <v>3</v>
      </c>
      <c r="F97">
        <v>2</v>
      </c>
      <c r="G97">
        <v>1</v>
      </c>
      <c r="H97">
        <v>3</v>
      </c>
      <c r="I97">
        <v>3</v>
      </c>
      <c r="J97">
        <v>2</v>
      </c>
      <c r="K97">
        <v>3</v>
      </c>
      <c r="L97">
        <v>2</v>
      </c>
      <c r="M97">
        <v>6</v>
      </c>
      <c r="N97">
        <v>5</v>
      </c>
      <c r="O97">
        <v>3</v>
      </c>
      <c r="P97">
        <v>7</v>
      </c>
      <c r="Q97">
        <v>2</v>
      </c>
      <c r="R97">
        <v>2</v>
      </c>
      <c r="S97">
        <v>2</v>
      </c>
      <c r="T97">
        <v>3</v>
      </c>
      <c r="U97">
        <v>2</v>
      </c>
      <c r="V97">
        <v>3</v>
      </c>
      <c r="W97">
        <v>2</v>
      </c>
      <c r="X97">
        <v>8</v>
      </c>
      <c r="Y97">
        <v>2</v>
      </c>
      <c r="Z97">
        <v>2</v>
      </c>
      <c r="AA97">
        <v>23</v>
      </c>
    </row>
    <row r="98" spans="1:27">
      <c r="A98" s="1">
        <v>41512</v>
      </c>
      <c r="B98" s="2">
        <v>0.54166666666666663</v>
      </c>
      <c r="C98">
        <v>2</v>
      </c>
      <c r="D98">
        <v>3</v>
      </c>
      <c r="E98">
        <v>3</v>
      </c>
      <c r="F98">
        <v>2</v>
      </c>
      <c r="G98">
        <v>2</v>
      </c>
      <c r="H98">
        <v>2</v>
      </c>
      <c r="I98">
        <v>3</v>
      </c>
      <c r="J98">
        <v>2</v>
      </c>
      <c r="K98">
        <v>3</v>
      </c>
      <c r="L98">
        <v>2</v>
      </c>
      <c r="M98">
        <v>6</v>
      </c>
      <c r="N98">
        <v>5</v>
      </c>
      <c r="O98">
        <v>3</v>
      </c>
      <c r="P98">
        <v>8</v>
      </c>
      <c r="Q98">
        <v>2</v>
      </c>
      <c r="R98">
        <v>2</v>
      </c>
      <c r="S98">
        <v>2</v>
      </c>
      <c r="T98">
        <v>3</v>
      </c>
      <c r="U98">
        <v>2</v>
      </c>
      <c r="V98">
        <v>3</v>
      </c>
      <c r="W98">
        <v>2</v>
      </c>
      <c r="X98">
        <v>8</v>
      </c>
      <c r="Y98">
        <v>2</v>
      </c>
      <c r="Z98">
        <v>3</v>
      </c>
      <c r="AA98">
        <v>17</v>
      </c>
    </row>
    <row r="99" spans="1:27">
      <c r="A99" s="1">
        <v>41512</v>
      </c>
      <c r="B99" s="2">
        <v>0.66666666666666663</v>
      </c>
      <c r="C99">
        <v>2</v>
      </c>
      <c r="D99">
        <v>2</v>
      </c>
      <c r="E99">
        <v>2</v>
      </c>
      <c r="F99">
        <v>3</v>
      </c>
      <c r="G99">
        <v>2</v>
      </c>
      <c r="H99">
        <v>2</v>
      </c>
      <c r="I99">
        <v>3</v>
      </c>
      <c r="J99">
        <v>2</v>
      </c>
      <c r="K99">
        <v>3</v>
      </c>
      <c r="L99">
        <v>2</v>
      </c>
      <c r="M99">
        <v>6</v>
      </c>
      <c r="N99">
        <v>7</v>
      </c>
      <c r="O99">
        <v>3</v>
      </c>
      <c r="P99">
        <v>9</v>
      </c>
      <c r="Q99">
        <v>2</v>
      </c>
      <c r="R99">
        <v>2</v>
      </c>
      <c r="S99">
        <v>2</v>
      </c>
      <c r="T99">
        <v>3</v>
      </c>
      <c r="U99">
        <v>2</v>
      </c>
      <c r="V99">
        <v>3</v>
      </c>
      <c r="W99">
        <v>3</v>
      </c>
      <c r="X99">
        <v>8</v>
      </c>
      <c r="Y99">
        <v>2</v>
      </c>
      <c r="Z99">
        <v>3</v>
      </c>
      <c r="AA99">
        <v>28</v>
      </c>
    </row>
    <row r="100" spans="1:27">
      <c r="A100" s="1">
        <v>41512</v>
      </c>
      <c r="B100" s="2"/>
      <c r="C100" s="3">
        <f>AVERAGE(C97:C99)</f>
        <v>2</v>
      </c>
      <c r="D100" s="3">
        <f t="shared" ref="D100" si="433">AVERAGE(D97:D99)</f>
        <v>2.6666666666666665</v>
      </c>
      <c r="E100" s="3">
        <f t="shared" ref="E100" si="434">AVERAGE(E97:E99)</f>
        <v>2.6666666666666665</v>
      </c>
      <c r="F100" s="3">
        <f t="shared" ref="F100" si="435">AVERAGE(F97:F99)</f>
        <v>2.3333333333333335</v>
      </c>
      <c r="G100" s="3">
        <f t="shared" ref="G100" si="436">AVERAGE(G97:G99)</f>
        <v>1.6666666666666667</v>
      </c>
      <c r="H100" s="3">
        <f t="shared" ref="H100" si="437">AVERAGE(H97:H99)</f>
        <v>2.3333333333333335</v>
      </c>
      <c r="I100" s="3">
        <f t="shared" ref="I100" si="438">AVERAGE(I97:I99)</f>
        <v>3</v>
      </c>
      <c r="J100" s="3">
        <f t="shared" ref="J100" si="439">AVERAGE(J97:J99)</f>
        <v>2</v>
      </c>
      <c r="K100" s="3">
        <f t="shared" ref="K100" si="440">AVERAGE(K97:K99)</f>
        <v>3</v>
      </c>
      <c r="L100" s="3">
        <f t="shared" ref="L100" si="441">AVERAGE(L97:L99)</f>
        <v>2</v>
      </c>
      <c r="M100" s="3">
        <f t="shared" ref="M100" si="442">AVERAGE(M97:M99)</f>
        <v>6</v>
      </c>
      <c r="N100" s="3">
        <f t="shared" ref="N100" si="443">AVERAGE(N97:N99)</f>
        <v>5.666666666666667</v>
      </c>
      <c r="O100" s="3">
        <f t="shared" ref="O100" si="444">AVERAGE(O97:O99)</f>
        <v>3</v>
      </c>
      <c r="P100" s="3">
        <f t="shared" ref="P100" si="445">AVERAGE(P97:P99)</f>
        <v>8</v>
      </c>
      <c r="Q100" s="3">
        <f t="shared" ref="Q100" si="446">AVERAGE(Q97:Q99)</f>
        <v>2</v>
      </c>
      <c r="R100" s="3">
        <f t="shared" ref="R100" si="447">AVERAGE(R97:R99)</f>
        <v>2</v>
      </c>
      <c r="S100" s="3">
        <f t="shared" ref="S100" si="448">AVERAGE(S97:S99)</f>
        <v>2</v>
      </c>
      <c r="T100" s="3">
        <f t="shared" ref="T100" si="449">AVERAGE(T97:T99)</f>
        <v>3</v>
      </c>
      <c r="U100" s="3">
        <f t="shared" ref="U100" si="450">AVERAGE(U97:U99)</f>
        <v>2</v>
      </c>
      <c r="V100" s="3">
        <f t="shared" ref="V100" si="451">AVERAGE(V97:V99)</f>
        <v>3</v>
      </c>
      <c r="W100" s="3">
        <f t="shared" ref="W100" si="452">AVERAGE(W97:W99)</f>
        <v>2.3333333333333335</v>
      </c>
      <c r="X100" s="3">
        <f t="shared" ref="X100" si="453">AVERAGE(X97:X99)</f>
        <v>8</v>
      </c>
      <c r="Y100" s="3">
        <f t="shared" ref="Y100" si="454">AVERAGE(Y97:Y99)</f>
        <v>2</v>
      </c>
      <c r="Z100" s="3">
        <f t="shared" ref="Z100" si="455">AVERAGE(Z97:Z99)</f>
        <v>2.6666666666666665</v>
      </c>
      <c r="AA100" s="3">
        <f t="shared" ref="AA100" si="456">AVERAGE(AA97:AA99)</f>
        <v>22.666666666666668</v>
      </c>
    </row>
    <row r="101" spans="1:27">
      <c r="A101" s="1"/>
      <c r="B101" s="2"/>
    </row>
    <row r="102" spans="1:27">
      <c r="A102" s="1">
        <v>41513</v>
      </c>
      <c r="B102" s="2">
        <v>0.375</v>
      </c>
      <c r="C102">
        <v>2</v>
      </c>
      <c r="D102">
        <v>3</v>
      </c>
      <c r="E102">
        <v>3</v>
      </c>
      <c r="F102">
        <v>3</v>
      </c>
      <c r="G102">
        <v>2</v>
      </c>
      <c r="H102">
        <v>2</v>
      </c>
      <c r="I102">
        <v>3</v>
      </c>
      <c r="J102">
        <v>2</v>
      </c>
      <c r="K102">
        <v>3</v>
      </c>
      <c r="L102">
        <v>2</v>
      </c>
      <c r="M102">
        <v>4</v>
      </c>
      <c r="N102">
        <v>5</v>
      </c>
      <c r="O102">
        <v>7</v>
      </c>
      <c r="P102">
        <v>9</v>
      </c>
      <c r="Q102">
        <v>2</v>
      </c>
      <c r="R102">
        <v>2</v>
      </c>
      <c r="S102">
        <v>2</v>
      </c>
      <c r="T102">
        <v>3</v>
      </c>
      <c r="U102">
        <v>3</v>
      </c>
      <c r="V102">
        <v>3</v>
      </c>
      <c r="W102">
        <v>2</v>
      </c>
      <c r="X102">
        <v>7</v>
      </c>
      <c r="Y102">
        <v>2</v>
      </c>
      <c r="Z102">
        <v>2</v>
      </c>
      <c r="AA102">
        <v>54</v>
      </c>
    </row>
    <row r="103" spans="1:27">
      <c r="A103" s="1">
        <v>41513</v>
      </c>
      <c r="B103" s="2">
        <v>0.54166666666666663</v>
      </c>
      <c r="C103">
        <v>2</v>
      </c>
      <c r="D103">
        <v>3</v>
      </c>
      <c r="E103">
        <v>3</v>
      </c>
      <c r="F103">
        <v>2</v>
      </c>
      <c r="G103">
        <v>3</v>
      </c>
      <c r="H103">
        <v>2</v>
      </c>
      <c r="I103">
        <v>3</v>
      </c>
      <c r="J103">
        <v>2</v>
      </c>
      <c r="K103">
        <v>3</v>
      </c>
      <c r="L103">
        <v>2</v>
      </c>
      <c r="M103">
        <v>4</v>
      </c>
      <c r="N103">
        <v>5</v>
      </c>
      <c r="O103">
        <v>9</v>
      </c>
      <c r="P103">
        <v>13</v>
      </c>
      <c r="Q103">
        <v>2</v>
      </c>
      <c r="R103">
        <v>2</v>
      </c>
      <c r="S103">
        <v>2</v>
      </c>
      <c r="T103">
        <v>3</v>
      </c>
      <c r="U103">
        <v>3</v>
      </c>
      <c r="V103">
        <v>3</v>
      </c>
      <c r="W103">
        <v>2</v>
      </c>
      <c r="X103">
        <v>7</v>
      </c>
      <c r="Y103">
        <v>2</v>
      </c>
      <c r="Z103">
        <v>2</v>
      </c>
      <c r="AA103">
        <v>86</v>
      </c>
    </row>
    <row r="104" spans="1:27">
      <c r="A104" s="1">
        <v>41513</v>
      </c>
      <c r="B104" s="2">
        <v>0.66666666666666663</v>
      </c>
      <c r="C104">
        <v>2</v>
      </c>
      <c r="D104">
        <v>2</v>
      </c>
      <c r="E104">
        <v>3</v>
      </c>
      <c r="F104">
        <v>2</v>
      </c>
      <c r="G104">
        <v>2</v>
      </c>
      <c r="H104">
        <v>2</v>
      </c>
      <c r="I104">
        <v>3</v>
      </c>
      <c r="J104">
        <v>3</v>
      </c>
      <c r="K104">
        <v>3</v>
      </c>
      <c r="L104">
        <v>2</v>
      </c>
      <c r="M104">
        <v>4</v>
      </c>
      <c r="N104">
        <v>7</v>
      </c>
      <c r="O104">
        <v>8</v>
      </c>
      <c r="P104">
        <v>13</v>
      </c>
      <c r="Q104">
        <v>2</v>
      </c>
      <c r="R104">
        <v>2</v>
      </c>
      <c r="S104">
        <v>3</v>
      </c>
      <c r="T104">
        <v>3</v>
      </c>
      <c r="U104">
        <v>2</v>
      </c>
      <c r="V104">
        <v>2</v>
      </c>
      <c r="W104">
        <v>3</v>
      </c>
      <c r="X104">
        <v>8</v>
      </c>
      <c r="Y104">
        <v>2</v>
      </c>
      <c r="Z104">
        <v>2</v>
      </c>
      <c r="AA104">
        <v>83</v>
      </c>
    </row>
    <row r="105" spans="1:27">
      <c r="A105" s="1">
        <v>41513</v>
      </c>
      <c r="B105" s="2"/>
      <c r="C105" s="3">
        <f>AVERAGE(C102:C104)</f>
        <v>2</v>
      </c>
      <c r="D105" s="3">
        <f t="shared" ref="D105" si="457">AVERAGE(D102:D104)</f>
        <v>2.6666666666666665</v>
      </c>
      <c r="E105" s="3">
        <f t="shared" ref="E105" si="458">AVERAGE(E102:E104)</f>
        <v>3</v>
      </c>
      <c r="F105" s="3">
        <f t="shared" ref="F105" si="459">AVERAGE(F102:F104)</f>
        <v>2.3333333333333335</v>
      </c>
      <c r="G105" s="3">
        <f t="shared" ref="G105" si="460">AVERAGE(G102:G104)</f>
        <v>2.3333333333333335</v>
      </c>
      <c r="H105" s="3">
        <f t="shared" ref="H105" si="461">AVERAGE(H102:H104)</f>
        <v>2</v>
      </c>
      <c r="I105" s="3">
        <f t="shared" ref="I105" si="462">AVERAGE(I102:I104)</f>
        <v>3</v>
      </c>
      <c r="J105" s="3">
        <f t="shared" ref="J105" si="463">AVERAGE(J102:J104)</f>
        <v>2.3333333333333335</v>
      </c>
      <c r="K105" s="3">
        <f t="shared" ref="K105" si="464">AVERAGE(K102:K104)</f>
        <v>3</v>
      </c>
      <c r="L105" s="3">
        <f t="shared" ref="L105" si="465">AVERAGE(L102:L104)</f>
        <v>2</v>
      </c>
      <c r="M105" s="3">
        <f t="shared" ref="M105" si="466">AVERAGE(M102:M104)</f>
        <v>4</v>
      </c>
      <c r="N105" s="3">
        <f t="shared" ref="N105" si="467">AVERAGE(N102:N104)</f>
        <v>5.666666666666667</v>
      </c>
      <c r="O105" s="3">
        <f t="shared" ref="O105" si="468">AVERAGE(O102:O104)</f>
        <v>8</v>
      </c>
      <c r="P105" s="3">
        <f t="shared" ref="P105" si="469">AVERAGE(P102:P104)</f>
        <v>11.666666666666666</v>
      </c>
      <c r="Q105" s="3">
        <f t="shared" ref="Q105" si="470">AVERAGE(Q102:Q104)</f>
        <v>2</v>
      </c>
      <c r="R105" s="3">
        <f t="shared" ref="R105" si="471">AVERAGE(R102:R104)</f>
        <v>2</v>
      </c>
      <c r="S105" s="3">
        <f t="shared" ref="S105" si="472">AVERAGE(S102:S104)</f>
        <v>2.3333333333333335</v>
      </c>
      <c r="T105" s="3">
        <f t="shared" ref="T105" si="473">AVERAGE(T102:T104)</f>
        <v>3</v>
      </c>
      <c r="U105" s="3">
        <f t="shared" ref="U105" si="474">AVERAGE(U102:U104)</f>
        <v>2.6666666666666665</v>
      </c>
      <c r="V105" s="3">
        <f t="shared" ref="V105" si="475">AVERAGE(V102:V104)</f>
        <v>2.6666666666666665</v>
      </c>
      <c r="W105" s="3">
        <f t="shared" ref="W105" si="476">AVERAGE(W102:W104)</f>
        <v>2.3333333333333335</v>
      </c>
      <c r="X105" s="3">
        <f t="shared" ref="X105" si="477">AVERAGE(X102:X104)</f>
        <v>7.333333333333333</v>
      </c>
      <c r="Y105" s="3">
        <f t="shared" ref="Y105" si="478">AVERAGE(Y102:Y104)</f>
        <v>2</v>
      </c>
      <c r="Z105" s="3">
        <f t="shared" ref="Z105" si="479">AVERAGE(Z102:Z104)</f>
        <v>2</v>
      </c>
      <c r="AA105" s="3">
        <f t="shared" ref="AA105" si="480">AVERAGE(AA102:AA104)</f>
        <v>74.333333333333329</v>
      </c>
    </row>
    <row r="106" spans="1:27">
      <c r="A106" s="1"/>
      <c r="B106" s="2"/>
    </row>
    <row r="107" spans="1:27">
      <c r="A107" s="1">
        <v>41514</v>
      </c>
      <c r="B107" s="2">
        <v>0.375</v>
      </c>
      <c r="C107">
        <v>3</v>
      </c>
      <c r="D107">
        <v>3</v>
      </c>
      <c r="E107">
        <v>3</v>
      </c>
      <c r="F107">
        <v>2</v>
      </c>
      <c r="G107">
        <v>2</v>
      </c>
      <c r="H107">
        <v>3</v>
      </c>
      <c r="I107">
        <v>3</v>
      </c>
      <c r="J107">
        <v>3</v>
      </c>
      <c r="K107">
        <v>3</v>
      </c>
      <c r="L107">
        <v>2</v>
      </c>
      <c r="M107">
        <v>9</v>
      </c>
      <c r="N107">
        <v>10</v>
      </c>
      <c r="O107">
        <v>7</v>
      </c>
      <c r="P107">
        <v>10</v>
      </c>
      <c r="Q107">
        <v>3</v>
      </c>
      <c r="R107">
        <v>2</v>
      </c>
      <c r="S107">
        <v>3</v>
      </c>
      <c r="T107">
        <v>4</v>
      </c>
      <c r="U107">
        <v>7</v>
      </c>
      <c r="V107">
        <v>9</v>
      </c>
      <c r="W107">
        <v>3</v>
      </c>
      <c r="X107">
        <v>10</v>
      </c>
      <c r="Y107">
        <v>3</v>
      </c>
      <c r="Z107">
        <v>3</v>
      </c>
      <c r="AA107">
        <v>88</v>
      </c>
    </row>
    <row r="108" spans="1:27">
      <c r="A108" s="1">
        <v>41514</v>
      </c>
      <c r="B108" s="2">
        <v>0.54166666666666663</v>
      </c>
      <c r="C108">
        <v>3</v>
      </c>
      <c r="D108">
        <v>3</v>
      </c>
      <c r="E108">
        <v>2</v>
      </c>
      <c r="F108">
        <v>3</v>
      </c>
      <c r="G108">
        <v>3</v>
      </c>
      <c r="H108">
        <v>2</v>
      </c>
      <c r="I108">
        <v>3</v>
      </c>
      <c r="J108">
        <v>2</v>
      </c>
      <c r="K108">
        <v>3</v>
      </c>
      <c r="L108">
        <v>2</v>
      </c>
      <c r="M108">
        <v>9</v>
      </c>
      <c r="N108">
        <v>11</v>
      </c>
      <c r="O108">
        <v>8</v>
      </c>
      <c r="P108">
        <v>10</v>
      </c>
      <c r="Q108">
        <v>3</v>
      </c>
      <c r="R108">
        <v>2</v>
      </c>
      <c r="S108">
        <v>3</v>
      </c>
      <c r="T108">
        <v>3</v>
      </c>
      <c r="U108">
        <v>6</v>
      </c>
      <c r="V108">
        <v>16</v>
      </c>
      <c r="W108">
        <v>3</v>
      </c>
      <c r="X108">
        <v>9</v>
      </c>
      <c r="Y108">
        <v>3</v>
      </c>
      <c r="Z108">
        <v>3</v>
      </c>
      <c r="AA108">
        <v>92</v>
      </c>
    </row>
    <row r="109" spans="1:27">
      <c r="A109" s="1">
        <v>41514</v>
      </c>
      <c r="B109" s="2">
        <v>0.66666666666666663</v>
      </c>
      <c r="C109">
        <v>2</v>
      </c>
      <c r="D109">
        <v>2</v>
      </c>
      <c r="E109">
        <v>3</v>
      </c>
      <c r="F109">
        <v>3</v>
      </c>
      <c r="G109">
        <v>2</v>
      </c>
      <c r="H109">
        <v>2</v>
      </c>
      <c r="I109">
        <v>2</v>
      </c>
      <c r="J109">
        <v>3</v>
      </c>
      <c r="K109">
        <v>3</v>
      </c>
      <c r="L109">
        <v>2</v>
      </c>
      <c r="M109">
        <v>8</v>
      </c>
      <c r="N109">
        <v>17</v>
      </c>
      <c r="O109">
        <v>7</v>
      </c>
      <c r="P109">
        <v>10</v>
      </c>
      <c r="Q109">
        <v>3</v>
      </c>
      <c r="R109">
        <v>2</v>
      </c>
      <c r="S109">
        <v>3</v>
      </c>
      <c r="T109">
        <v>3</v>
      </c>
      <c r="U109">
        <v>6</v>
      </c>
      <c r="V109">
        <v>12</v>
      </c>
      <c r="W109">
        <v>3</v>
      </c>
      <c r="X109">
        <v>9</v>
      </c>
      <c r="Y109">
        <v>3</v>
      </c>
      <c r="Z109">
        <v>3</v>
      </c>
      <c r="AA109">
        <v>140</v>
      </c>
    </row>
    <row r="110" spans="1:27">
      <c r="A110" s="1">
        <v>41514</v>
      </c>
      <c r="B110" s="2"/>
      <c r="C110" s="3">
        <f>AVERAGE(C107:C109)</f>
        <v>2.6666666666666665</v>
      </c>
      <c r="D110" s="3">
        <f t="shared" ref="D110" si="481">AVERAGE(D107:D109)</f>
        <v>2.6666666666666665</v>
      </c>
      <c r="E110" s="3">
        <f t="shared" ref="E110" si="482">AVERAGE(E107:E109)</f>
        <v>2.6666666666666665</v>
      </c>
      <c r="F110" s="3">
        <f t="shared" ref="F110" si="483">AVERAGE(F107:F109)</f>
        <v>2.6666666666666665</v>
      </c>
      <c r="G110" s="3">
        <f t="shared" ref="G110" si="484">AVERAGE(G107:G109)</f>
        <v>2.3333333333333335</v>
      </c>
      <c r="H110" s="3">
        <f t="shared" ref="H110" si="485">AVERAGE(H107:H109)</f>
        <v>2.3333333333333335</v>
      </c>
      <c r="I110" s="3">
        <f t="shared" ref="I110" si="486">AVERAGE(I107:I109)</f>
        <v>2.6666666666666665</v>
      </c>
      <c r="J110" s="3">
        <f t="shared" ref="J110" si="487">AVERAGE(J107:J109)</f>
        <v>2.6666666666666665</v>
      </c>
      <c r="K110" s="3">
        <f t="shared" ref="K110" si="488">AVERAGE(K107:K109)</f>
        <v>3</v>
      </c>
      <c r="L110" s="3">
        <f t="shared" ref="L110" si="489">AVERAGE(L107:L109)</f>
        <v>2</v>
      </c>
      <c r="M110" s="3">
        <f t="shared" ref="M110" si="490">AVERAGE(M107:M109)</f>
        <v>8.6666666666666661</v>
      </c>
      <c r="N110" s="3">
        <f t="shared" ref="N110" si="491">AVERAGE(N107:N109)</f>
        <v>12.666666666666666</v>
      </c>
      <c r="O110" s="3">
        <f t="shared" ref="O110" si="492">AVERAGE(O107:O109)</f>
        <v>7.333333333333333</v>
      </c>
      <c r="P110" s="3">
        <f t="shared" ref="P110" si="493">AVERAGE(P107:P109)</f>
        <v>10</v>
      </c>
      <c r="Q110" s="3">
        <f t="shared" ref="Q110" si="494">AVERAGE(Q107:Q109)</f>
        <v>3</v>
      </c>
      <c r="R110" s="3">
        <f t="shared" ref="R110" si="495">AVERAGE(R107:R109)</f>
        <v>2</v>
      </c>
      <c r="S110" s="3">
        <f t="shared" ref="S110" si="496">AVERAGE(S107:S109)</f>
        <v>3</v>
      </c>
      <c r="T110" s="3">
        <f t="shared" ref="T110" si="497">AVERAGE(T107:T109)</f>
        <v>3.3333333333333335</v>
      </c>
      <c r="U110" s="3">
        <f t="shared" ref="U110" si="498">AVERAGE(U107:U109)</f>
        <v>6.333333333333333</v>
      </c>
      <c r="V110" s="3">
        <f t="shared" ref="V110" si="499">AVERAGE(V107:V109)</f>
        <v>12.333333333333334</v>
      </c>
      <c r="W110" s="3">
        <f t="shared" ref="W110" si="500">AVERAGE(W107:W109)</f>
        <v>3</v>
      </c>
      <c r="X110" s="3">
        <f t="shared" ref="X110" si="501">AVERAGE(X107:X109)</f>
        <v>9.3333333333333339</v>
      </c>
      <c r="Y110" s="3">
        <f t="shared" ref="Y110" si="502">AVERAGE(Y107:Y109)</f>
        <v>3</v>
      </c>
      <c r="Z110" s="3">
        <f t="shared" ref="Z110" si="503">AVERAGE(Z107:Z109)</f>
        <v>3</v>
      </c>
      <c r="AA110" s="3">
        <f t="shared" ref="AA110" si="504">AVERAGE(AA107:AA109)</f>
        <v>106.66666666666667</v>
      </c>
    </row>
    <row r="111" spans="1:27">
      <c r="A111" s="1"/>
      <c r="B111" s="2"/>
    </row>
    <row r="112" spans="1:27">
      <c r="A112" s="1">
        <v>41515</v>
      </c>
      <c r="B112" s="2">
        <v>0.375</v>
      </c>
      <c r="C112">
        <v>1</v>
      </c>
      <c r="D112">
        <v>2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</v>
      </c>
      <c r="L112">
        <v>1</v>
      </c>
      <c r="M112">
        <v>2</v>
      </c>
      <c r="N112">
        <v>2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2</v>
      </c>
      <c r="U112">
        <v>2</v>
      </c>
      <c r="V112">
        <v>2</v>
      </c>
      <c r="W112">
        <v>1</v>
      </c>
      <c r="X112">
        <v>1</v>
      </c>
      <c r="Y112">
        <v>1</v>
      </c>
      <c r="Z112">
        <v>1</v>
      </c>
      <c r="AA112">
        <v>5</v>
      </c>
    </row>
    <row r="113" spans="1:27">
      <c r="A113" s="1">
        <v>41515</v>
      </c>
      <c r="B113" s="2">
        <v>0.54166666666666663</v>
      </c>
      <c r="C113">
        <v>1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2</v>
      </c>
      <c r="L113">
        <v>1</v>
      </c>
      <c r="M113">
        <v>2</v>
      </c>
      <c r="N113">
        <v>2</v>
      </c>
      <c r="O113">
        <v>1</v>
      </c>
      <c r="P113">
        <v>2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2</v>
      </c>
      <c r="W113">
        <v>1</v>
      </c>
      <c r="X113">
        <v>1</v>
      </c>
      <c r="Y113">
        <v>1</v>
      </c>
      <c r="Z113">
        <v>1</v>
      </c>
      <c r="AA113">
        <v>2</v>
      </c>
    </row>
    <row r="114" spans="1:27">
      <c r="A114" s="1">
        <v>41515</v>
      </c>
      <c r="B114" s="2">
        <v>0.66666666666666663</v>
      </c>
      <c r="C114">
        <v>1</v>
      </c>
      <c r="D114">
        <v>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2</v>
      </c>
      <c r="W114">
        <v>1</v>
      </c>
      <c r="X114">
        <v>1</v>
      </c>
      <c r="Y114">
        <v>1</v>
      </c>
      <c r="Z114">
        <v>1</v>
      </c>
      <c r="AA114">
        <v>4</v>
      </c>
    </row>
    <row r="115" spans="1:27">
      <c r="A115" s="1">
        <v>41515</v>
      </c>
      <c r="B115" s="2"/>
      <c r="C115" s="3">
        <f>AVERAGE(C112:C114)</f>
        <v>1</v>
      </c>
      <c r="D115" s="3">
        <f t="shared" ref="D115" si="505">AVERAGE(D112:D114)</f>
        <v>2</v>
      </c>
      <c r="E115" s="3">
        <f t="shared" ref="E115" si="506">AVERAGE(E112:E114)</f>
        <v>1</v>
      </c>
      <c r="F115" s="3">
        <f t="shared" ref="F115" si="507">AVERAGE(F112:F114)</f>
        <v>1</v>
      </c>
      <c r="G115" s="3">
        <f t="shared" ref="G115" si="508">AVERAGE(G112:G114)</f>
        <v>1</v>
      </c>
      <c r="H115" s="3">
        <f t="shared" ref="H115" si="509">AVERAGE(H112:H114)</f>
        <v>1</v>
      </c>
      <c r="I115" s="3">
        <f t="shared" ref="I115" si="510">AVERAGE(I112:I114)</f>
        <v>1</v>
      </c>
      <c r="J115" s="3">
        <f t="shared" ref="J115" si="511">AVERAGE(J112:J114)</f>
        <v>1</v>
      </c>
      <c r="K115" s="3">
        <f t="shared" ref="K115" si="512">AVERAGE(K112:K114)</f>
        <v>2</v>
      </c>
      <c r="L115" s="3">
        <f t="shared" ref="L115" si="513">AVERAGE(L112:L114)</f>
        <v>1</v>
      </c>
      <c r="M115" s="3">
        <f t="shared" ref="M115" si="514">AVERAGE(M112:M114)</f>
        <v>2</v>
      </c>
      <c r="N115" s="3">
        <f t="shared" ref="N115" si="515">AVERAGE(N112:N114)</f>
        <v>1.6666666666666667</v>
      </c>
      <c r="O115" s="3">
        <f t="shared" ref="O115" si="516">AVERAGE(O112:O114)</f>
        <v>1</v>
      </c>
      <c r="P115" s="3">
        <f t="shared" ref="P115" si="517">AVERAGE(P112:P114)</f>
        <v>1.3333333333333333</v>
      </c>
      <c r="Q115" s="3">
        <f t="shared" ref="Q115" si="518">AVERAGE(Q112:Q114)</f>
        <v>1</v>
      </c>
      <c r="R115" s="3">
        <f t="shared" ref="R115" si="519">AVERAGE(R112:R114)</f>
        <v>1</v>
      </c>
      <c r="S115" s="3">
        <f t="shared" ref="S115" si="520">AVERAGE(S112:S114)</f>
        <v>1</v>
      </c>
      <c r="T115" s="3">
        <f t="shared" ref="T115" si="521">AVERAGE(T112:T114)</f>
        <v>1.3333333333333333</v>
      </c>
      <c r="U115" s="3">
        <f t="shared" ref="U115" si="522">AVERAGE(U112:U114)</f>
        <v>1.3333333333333333</v>
      </c>
      <c r="V115" s="3">
        <f t="shared" ref="V115" si="523">AVERAGE(V112:V114)</f>
        <v>2</v>
      </c>
      <c r="W115" s="3">
        <f t="shared" ref="W115" si="524">AVERAGE(W112:W114)</f>
        <v>1</v>
      </c>
      <c r="X115" s="3">
        <f t="shared" ref="X115" si="525">AVERAGE(X112:X114)</f>
        <v>1</v>
      </c>
      <c r="Y115" s="3">
        <f t="shared" ref="Y115" si="526">AVERAGE(Y112:Y114)</f>
        <v>1</v>
      </c>
      <c r="Z115" s="3">
        <f t="shared" ref="Z115" si="527">AVERAGE(Z112:Z114)</f>
        <v>1</v>
      </c>
      <c r="AA115" s="3">
        <f t="shared" ref="AA115" si="528">AVERAGE(AA112:AA114)</f>
        <v>3.6666666666666665</v>
      </c>
    </row>
    <row r="116" spans="1:27">
      <c r="A116" s="1"/>
      <c r="B116" s="2"/>
    </row>
    <row r="117" spans="1:27">
      <c r="A117" s="1">
        <v>41516</v>
      </c>
      <c r="B117" s="2">
        <v>0.375</v>
      </c>
      <c r="C117">
        <v>2</v>
      </c>
      <c r="D117">
        <v>2</v>
      </c>
      <c r="E117">
        <v>2</v>
      </c>
      <c r="F117">
        <v>3</v>
      </c>
      <c r="G117">
        <v>2</v>
      </c>
      <c r="H117">
        <v>3</v>
      </c>
      <c r="I117">
        <v>2</v>
      </c>
      <c r="J117">
        <v>3</v>
      </c>
      <c r="K117">
        <v>2</v>
      </c>
      <c r="L117">
        <v>1</v>
      </c>
      <c r="M117">
        <v>3</v>
      </c>
      <c r="N117">
        <v>3</v>
      </c>
      <c r="O117">
        <v>4</v>
      </c>
      <c r="P117">
        <v>3</v>
      </c>
      <c r="Q117">
        <v>2</v>
      </c>
      <c r="R117">
        <v>1</v>
      </c>
      <c r="S117">
        <v>2</v>
      </c>
      <c r="T117">
        <v>2</v>
      </c>
      <c r="U117">
        <v>2</v>
      </c>
      <c r="V117">
        <v>2</v>
      </c>
      <c r="W117">
        <v>1</v>
      </c>
      <c r="X117">
        <v>2</v>
      </c>
      <c r="Y117">
        <v>2</v>
      </c>
      <c r="Z117">
        <v>2</v>
      </c>
      <c r="AA117">
        <v>6</v>
      </c>
    </row>
    <row r="118" spans="1:27">
      <c r="A118" s="1">
        <v>41516</v>
      </c>
      <c r="B118" s="2">
        <v>0.54166666666666663</v>
      </c>
      <c r="C118">
        <v>2</v>
      </c>
      <c r="D118">
        <v>1</v>
      </c>
      <c r="E118">
        <v>3</v>
      </c>
      <c r="F118">
        <v>2</v>
      </c>
      <c r="G118">
        <v>2</v>
      </c>
      <c r="H118">
        <v>2</v>
      </c>
      <c r="I118">
        <v>2</v>
      </c>
      <c r="J118">
        <v>3</v>
      </c>
      <c r="K118">
        <v>2</v>
      </c>
      <c r="L118">
        <v>1</v>
      </c>
      <c r="M118">
        <v>3</v>
      </c>
      <c r="N118">
        <v>3</v>
      </c>
      <c r="O118">
        <v>3</v>
      </c>
      <c r="P118">
        <v>3</v>
      </c>
      <c r="Q118">
        <v>2</v>
      </c>
      <c r="R118">
        <v>1</v>
      </c>
      <c r="S118">
        <v>2</v>
      </c>
      <c r="T118">
        <v>2</v>
      </c>
      <c r="U118">
        <v>2</v>
      </c>
      <c r="V118">
        <v>3</v>
      </c>
      <c r="W118">
        <v>2</v>
      </c>
      <c r="X118">
        <v>2</v>
      </c>
      <c r="Y118">
        <v>2</v>
      </c>
      <c r="Z118">
        <v>2</v>
      </c>
      <c r="AA118">
        <v>4</v>
      </c>
    </row>
    <row r="119" spans="1:27">
      <c r="A119" s="1">
        <v>41516</v>
      </c>
      <c r="B119" s="2">
        <v>0.66666666666666663</v>
      </c>
      <c r="C119">
        <v>2</v>
      </c>
      <c r="D119">
        <v>1</v>
      </c>
      <c r="E119">
        <v>1</v>
      </c>
      <c r="F119">
        <v>2</v>
      </c>
      <c r="G119">
        <v>1</v>
      </c>
      <c r="H119">
        <v>1</v>
      </c>
      <c r="I119">
        <v>2</v>
      </c>
      <c r="J119">
        <v>2</v>
      </c>
      <c r="K119">
        <v>2</v>
      </c>
      <c r="L119">
        <v>1</v>
      </c>
      <c r="M119">
        <v>3</v>
      </c>
      <c r="N119">
        <v>3</v>
      </c>
      <c r="O119">
        <v>1</v>
      </c>
      <c r="P119">
        <v>2</v>
      </c>
      <c r="Q119">
        <v>2</v>
      </c>
      <c r="R119">
        <v>1</v>
      </c>
      <c r="S119">
        <v>2</v>
      </c>
      <c r="T119">
        <v>2</v>
      </c>
      <c r="U119">
        <v>2</v>
      </c>
      <c r="V119">
        <v>3</v>
      </c>
      <c r="W119">
        <v>2</v>
      </c>
      <c r="X119">
        <v>2</v>
      </c>
      <c r="Y119">
        <v>2</v>
      </c>
      <c r="Z119">
        <v>2</v>
      </c>
      <c r="AA119">
        <v>4</v>
      </c>
    </row>
    <row r="120" spans="1:27">
      <c r="A120" s="1">
        <v>41516</v>
      </c>
      <c r="B120" s="2"/>
      <c r="C120" s="3">
        <f>AVERAGE(C117:C119)</f>
        <v>2</v>
      </c>
      <c r="D120" s="3">
        <f t="shared" ref="D120" si="529">AVERAGE(D117:D119)</f>
        <v>1.3333333333333333</v>
      </c>
      <c r="E120" s="3">
        <f t="shared" ref="E120" si="530">AVERAGE(E117:E119)</f>
        <v>2</v>
      </c>
      <c r="F120" s="3">
        <f t="shared" ref="F120" si="531">AVERAGE(F117:F119)</f>
        <v>2.3333333333333335</v>
      </c>
      <c r="G120" s="3">
        <f t="shared" ref="G120" si="532">AVERAGE(G117:G119)</f>
        <v>1.6666666666666667</v>
      </c>
      <c r="H120" s="3">
        <f t="shared" ref="H120" si="533">AVERAGE(H117:H119)</f>
        <v>2</v>
      </c>
      <c r="I120" s="3">
        <f t="shared" ref="I120" si="534">AVERAGE(I117:I119)</f>
        <v>2</v>
      </c>
      <c r="J120" s="3">
        <f t="shared" ref="J120" si="535">AVERAGE(J117:J119)</f>
        <v>2.6666666666666665</v>
      </c>
      <c r="K120" s="3">
        <f t="shared" ref="K120" si="536">AVERAGE(K117:K119)</f>
        <v>2</v>
      </c>
      <c r="L120" s="3">
        <f t="shared" ref="L120" si="537">AVERAGE(L117:L119)</f>
        <v>1</v>
      </c>
      <c r="M120" s="3">
        <f t="shared" ref="M120" si="538">AVERAGE(M117:M119)</f>
        <v>3</v>
      </c>
      <c r="N120" s="3">
        <f t="shared" ref="N120" si="539">AVERAGE(N117:N119)</f>
        <v>3</v>
      </c>
      <c r="O120" s="3">
        <f t="shared" ref="O120" si="540">AVERAGE(O117:O119)</f>
        <v>2.6666666666666665</v>
      </c>
      <c r="P120" s="3">
        <f t="shared" ref="P120" si="541">AVERAGE(P117:P119)</f>
        <v>2.6666666666666665</v>
      </c>
      <c r="Q120" s="3">
        <f t="shared" ref="Q120" si="542">AVERAGE(Q117:Q119)</f>
        <v>2</v>
      </c>
      <c r="R120" s="3">
        <f t="shared" ref="R120" si="543">AVERAGE(R117:R119)</f>
        <v>1</v>
      </c>
      <c r="S120" s="3">
        <f t="shared" ref="S120" si="544">AVERAGE(S117:S119)</f>
        <v>2</v>
      </c>
      <c r="T120" s="3">
        <f t="shared" ref="T120" si="545">AVERAGE(T117:T119)</f>
        <v>2</v>
      </c>
      <c r="U120" s="3">
        <f t="shared" ref="U120" si="546">AVERAGE(U117:U119)</f>
        <v>2</v>
      </c>
      <c r="V120" s="3">
        <f t="shared" ref="V120" si="547">AVERAGE(V117:V119)</f>
        <v>2.6666666666666665</v>
      </c>
      <c r="W120" s="3">
        <f t="shared" ref="W120" si="548">AVERAGE(W117:W119)</f>
        <v>1.6666666666666667</v>
      </c>
      <c r="X120" s="3">
        <f t="shared" ref="X120" si="549">AVERAGE(X117:X119)</f>
        <v>2</v>
      </c>
      <c r="Y120" s="3">
        <f t="shared" ref="Y120" si="550">AVERAGE(Y117:Y119)</f>
        <v>2</v>
      </c>
      <c r="Z120" s="3">
        <f t="shared" ref="Z120" si="551">AVERAGE(Z117:Z119)</f>
        <v>2</v>
      </c>
      <c r="AA120" s="3">
        <f t="shared" ref="AA120" si="552">AVERAGE(AA117:AA119)</f>
        <v>4.666666666666667</v>
      </c>
    </row>
    <row r="121" spans="1:27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"/>
      <c r="B123" s="2"/>
    </row>
    <row r="124" spans="1:27">
      <c r="A124" s="1"/>
      <c r="B124" s="2"/>
    </row>
    <row r="125" spans="1:27">
      <c r="A125" s="1"/>
      <c r="B125" s="2"/>
    </row>
    <row r="126" spans="1:27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1"/>
      <c r="B128" s="2"/>
    </row>
    <row r="129" spans="1:27">
      <c r="A129" s="1"/>
      <c r="B129" s="2"/>
    </row>
    <row r="130" spans="1:27">
      <c r="A130" s="1"/>
      <c r="B130" s="2"/>
    </row>
    <row r="131" spans="1:27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1"/>
      <c r="B133" s="2"/>
    </row>
    <row r="134" spans="1:27">
      <c r="A134" s="1"/>
      <c r="B134" s="2"/>
    </row>
    <row r="135" spans="1:27">
      <c r="A135" s="1"/>
      <c r="B135" s="2"/>
    </row>
    <row r="136" spans="1:27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1"/>
      <c r="B138" s="2"/>
    </row>
    <row r="139" spans="1:27">
      <c r="A139" s="1"/>
      <c r="B139" s="2"/>
    </row>
    <row r="140" spans="1:27">
      <c r="A140" s="1"/>
      <c r="B140" s="2"/>
    </row>
    <row r="141" spans="1:27">
      <c r="A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</sheetData>
  <conditionalFormatting sqref="C2:AA120">
    <cfRule type="cellIs" dxfId="163" priority="1" operator="greaterThan">
      <formula>500</formula>
    </cfRule>
    <cfRule type="containsBlanks" dxfId="162" priority="2" stopIfTrue="1">
      <formula>LEN(TRIM(C2))=0</formula>
    </cfRule>
    <cfRule type="containsText" dxfId="161" priority="3" operator="containsText" text="N/A">
      <formula>NOT(ISERROR(SEARCH("N/A",C2)))</formula>
    </cfRule>
    <cfRule type="cellIs" dxfId="160" priority="4" operator="between">
      <formula>250</formula>
      <formula>500</formula>
    </cfRule>
    <cfRule type="cellIs" dxfId="159" priority="5" operator="between">
      <formula>150</formula>
      <formula>250</formula>
    </cfRule>
    <cfRule type="cellIs" dxfId="158" priority="6" operator="between">
      <formula>55</formula>
      <formula>150</formula>
    </cfRule>
    <cfRule type="cellIs" dxfId="157" priority="7" operator="between">
      <formula>35</formula>
      <formula>55</formula>
    </cfRule>
    <cfRule type="cellIs" dxfId="156" priority="8" operator="between">
      <formula>12</formula>
      <formula>35</formula>
    </cfRule>
    <cfRule type="cellIs" dxfId="155" priority="9" operator="between">
      <formula>0</formula>
      <formula>12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opLeftCell="K19" workbookViewId="0">
      <selection activeCell="B54" sqref="B54:Y54"/>
    </sheetView>
  </sheetViews>
  <sheetFormatPr baseColWidth="10" defaultRowHeight="15" x14ac:dyDescent="0"/>
  <sheetData>
    <row r="1" spans="1:53">
      <c r="A1" t="s">
        <v>4</v>
      </c>
      <c r="B1">
        <v>1138</v>
      </c>
      <c r="C1">
        <v>1135</v>
      </c>
      <c r="D1">
        <v>1127</v>
      </c>
      <c r="E1">
        <v>1118</v>
      </c>
      <c r="F1">
        <v>1114</v>
      </c>
      <c r="G1">
        <v>1109</v>
      </c>
      <c r="H1">
        <v>1200</v>
      </c>
      <c r="I1">
        <v>1300</v>
      </c>
      <c r="J1">
        <v>1501</v>
      </c>
      <c r="K1">
        <v>1505</v>
      </c>
      <c r="L1">
        <v>1632</v>
      </c>
      <c r="M1">
        <v>1768</v>
      </c>
      <c r="N1">
        <v>1717</v>
      </c>
      <c r="O1">
        <v>2120</v>
      </c>
      <c r="P1">
        <v>2505</v>
      </c>
      <c r="Q1">
        <v>3309</v>
      </c>
      <c r="R1">
        <v>3202</v>
      </c>
      <c r="S1" s="9">
        <v>1600</v>
      </c>
      <c r="T1" s="9">
        <v>1611</v>
      </c>
      <c r="U1" s="9">
        <v>1680</v>
      </c>
      <c r="V1" s="9">
        <v>2250</v>
      </c>
      <c r="W1" s="9">
        <v>2625</v>
      </c>
      <c r="X1" s="9">
        <v>2635</v>
      </c>
      <c r="Y1" s="9">
        <v>2645</v>
      </c>
      <c r="AA1" t="s">
        <v>1</v>
      </c>
      <c r="AB1" t="s">
        <v>36</v>
      </c>
      <c r="AC1" t="s">
        <v>35</v>
      </c>
      <c r="AD1" t="s">
        <v>5</v>
      </c>
      <c r="AE1" t="s">
        <v>41</v>
      </c>
      <c r="AF1" t="s">
        <v>40</v>
      </c>
      <c r="AH1" t="s">
        <v>6</v>
      </c>
      <c r="AK1" t="s">
        <v>1</v>
      </c>
      <c r="AL1" t="s">
        <v>5</v>
      </c>
      <c r="AM1" t="s">
        <v>10</v>
      </c>
      <c r="AO1" t="s">
        <v>4</v>
      </c>
      <c r="AP1" t="s">
        <v>9</v>
      </c>
      <c r="AQ1" t="s">
        <v>29</v>
      </c>
      <c r="AU1" t="s">
        <v>4</v>
      </c>
      <c r="AV1" t="s">
        <v>31</v>
      </c>
      <c r="AW1" s="11" t="s">
        <v>32</v>
      </c>
      <c r="AX1" t="s">
        <v>33</v>
      </c>
      <c r="AY1" s="12"/>
    </row>
    <row r="2" spans="1:53">
      <c r="A2" s="1">
        <v>41323</v>
      </c>
      <c r="B2" s="3">
        <v>3.3333333333333335</v>
      </c>
      <c r="C2" s="3">
        <v>3.6666666666666665</v>
      </c>
      <c r="D2" s="3">
        <v>5</v>
      </c>
      <c r="E2" s="3">
        <v>1.5</v>
      </c>
      <c r="F2" s="3">
        <v>3</v>
      </c>
      <c r="G2" s="3">
        <v>2.3333333333333335</v>
      </c>
      <c r="H2" s="3">
        <v>2.6666666666666665</v>
      </c>
      <c r="I2" s="3">
        <v>2.3333333333333335</v>
      </c>
      <c r="J2" s="3">
        <v>3.3333333333333335</v>
      </c>
      <c r="K2" s="3">
        <v>2.3333333333333335</v>
      </c>
      <c r="L2" s="3">
        <v>3</v>
      </c>
      <c r="M2" s="3">
        <v>1.3333333333333333</v>
      </c>
      <c r="N2" s="3">
        <v>4.333333333333333</v>
      </c>
      <c r="O2" s="3">
        <v>1.3333333333333333</v>
      </c>
      <c r="P2" s="3">
        <v>1</v>
      </c>
      <c r="Q2" s="3">
        <v>1</v>
      </c>
      <c r="R2" s="3">
        <v>1.3333333333333333</v>
      </c>
      <c r="S2" s="3">
        <v>1.6666666666666667</v>
      </c>
      <c r="T2" s="3">
        <v>1</v>
      </c>
      <c r="U2" s="3">
        <v>1.6666666666666667</v>
      </c>
      <c r="V2" s="3">
        <v>0</v>
      </c>
      <c r="W2" s="3">
        <v>0</v>
      </c>
      <c r="X2" s="3">
        <v>0.33333333333333331</v>
      </c>
      <c r="Y2" s="3">
        <v>1</v>
      </c>
      <c r="Z2" s="1">
        <v>41323</v>
      </c>
      <c r="AA2" s="3">
        <v>4.666666666666667</v>
      </c>
      <c r="AB2" s="3">
        <v>0.23666666666666669</v>
      </c>
      <c r="AC2" s="3">
        <f>AA2/(1+0.25*((AB2^2)/(1-AB2)))</f>
        <v>4.5826022634281607</v>
      </c>
      <c r="AD2" s="3">
        <f>AVERAGE(B2:Y2)</f>
        <v>2.0208333333333335</v>
      </c>
      <c r="AE2" s="3">
        <f>((AB2*20)+35)/100</f>
        <v>0.39733333333333332</v>
      </c>
      <c r="AF2" s="3">
        <f>AD2/(1+0.25*((AE2^2)/(1-AE2)))</f>
        <v>1.8966240403542627</v>
      </c>
      <c r="AG2" s="1">
        <v>41323</v>
      </c>
      <c r="AH2" s="3">
        <f>AF2/AC2</f>
        <v>0.41387489712786746</v>
      </c>
      <c r="AI2" s="3"/>
      <c r="AJ2" s="1">
        <v>41326</v>
      </c>
      <c r="AK2" s="3">
        <v>184.67</v>
      </c>
      <c r="AL2" s="3">
        <f>AD5</f>
        <v>29.493055555555554</v>
      </c>
      <c r="AM2" s="3">
        <f>AL2/AK2</f>
        <v>0.15970680432964507</v>
      </c>
      <c r="AN2" s="3"/>
      <c r="AO2" s="1">
        <v>41323</v>
      </c>
      <c r="AP2" s="4">
        <f>AA2</f>
        <v>4.666666666666667</v>
      </c>
      <c r="AQ2" s="3">
        <f>AVERAGE(B2:Y2)</f>
        <v>2.0208333333333335</v>
      </c>
      <c r="AU2" s="1">
        <v>41688</v>
      </c>
      <c r="AV2">
        <v>32</v>
      </c>
      <c r="AW2">
        <v>15</v>
      </c>
      <c r="AX2">
        <v>24</v>
      </c>
      <c r="AY2" s="12">
        <f>AVERAGE(AV2:AX2)/100</f>
        <v>0.23666666666666669</v>
      </c>
      <c r="BA2" t="s">
        <v>37</v>
      </c>
    </row>
    <row r="3" spans="1:53">
      <c r="A3" s="1">
        <v>41324</v>
      </c>
      <c r="B3" s="3">
        <v>11.666666666666666</v>
      </c>
      <c r="C3" s="3">
        <v>13.666666666666666</v>
      </c>
      <c r="D3" s="3">
        <v>12.333333333333334</v>
      </c>
      <c r="E3" s="3">
        <v>11</v>
      </c>
      <c r="F3" s="3">
        <v>12.666666666666666</v>
      </c>
      <c r="G3" s="3">
        <v>15</v>
      </c>
      <c r="H3" s="3">
        <v>13</v>
      </c>
      <c r="I3" s="3">
        <v>12.666666666666666</v>
      </c>
      <c r="J3" s="3">
        <v>12.666666666666666</v>
      </c>
      <c r="K3" s="3">
        <v>11</v>
      </c>
      <c r="L3" s="3">
        <v>6</v>
      </c>
      <c r="M3" s="3">
        <v>27</v>
      </c>
      <c r="N3" s="3">
        <v>28.666666666666668</v>
      </c>
      <c r="O3" s="3">
        <v>12</v>
      </c>
      <c r="P3" s="3">
        <v>11</v>
      </c>
      <c r="Q3" s="3">
        <v>9.6666666666666661</v>
      </c>
      <c r="R3" s="3">
        <v>11.333333333333334</v>
      </c>
      <c r="S3" s="3">
        <v>13.333333333333334</v>
      </c>
      <c r="T3" s="3">
        <v>6</v>
      </c>
      <c r="U3" s="3">
        <v>11.333333333333334</v>
      </c>
      <c r="V3" s="3">
        <v>2</v>
      </c>
      <c r="W3" s="3">
        <v>3.3333333333333335</v>
      </c>
      <c r="X3" s="3">
        <v>4.333333333333333</v>
      </c>
      <c r="Y3" s="3">
        <v>6</v>
      </c>
      <c r="Z3" s="1">
        <v>41324</v>
      </c>
      <c r="AA3" s="3">
        <v>45</v>
      </c>
      <c r="AB3" s="3">
        <v>0.17333333333333331</v>
      </c>
      <c r="AC3" s="3">
        <f>AA3/(1+0.25*((AB3^2)/(1-AB3)))</f>
        <v>44.594810591933509</v>
      </c>
      <c r="AD3" s="3">
        <f>AVERAGE(B3:Y3)</f>
        <v>11.569444444444443</v>
      </c>
      <c r="AE3" s="3">
        <f t="shared" ref="AE3:AE18" si="0">((AB3*20)+35)/100</f>
        <v>0.38466666666666671</v>
      </c>
      <c r="AF3" s="3">
        <f t="shared" ref="AF3:AF18" si="1">AD3/(1+0.25*((AE3^2)/(1-AE3)))</f>
        <v>10.913363682874264</v>
      </c>
      <c r="AG3" s="1">
        <v>41324</v>
      </c>
      <c r="AH3" s="3">
        <f t="shared" ref="AH3:AH19" si="2">AF3/AC3</f>
        <v>0.24472272755539673</v>
      </c>
      <c r="AI3" s="3"/>
      <c r="AJ3" s="1">
        <v>41331</v>
      </c>
      <c r="AK3" s="3">
        <v>152</v>
      </c>
      <c r="AL3" s="3">
        <f>AD8</f>
        <v>18.729166666666668</v>
      </c>
      <c r="AM3" s="3">
        <f t="shared" ref="AM3:AM5" si="3">AL3/AK3</f>
        <v>0.12321820175438597</v>
      </c>
      <c r="AN3" s="3"/>
      <c r="AO3" s="1">
        <v>41324</v>
      </c>
      <c r="AP3" s="4">
        <f>AA3</f>
        <v>45</v>
      </c>
      <c r="AQ3" s="3">
        <f>AVERAGE(B3:Y3)</f>
        <v>11.569444444444443</v>
      </c>
      <c r="AU3" s="1">
        <v>41689</v>
      </c>
      <c r="AV3">
        <v>22</v>
      </c>
      <c r="AW3">
        <v>12</v>
      </c>
      <c r="AX3">
        <v>18</v>
      </c>
      <c r="AY3" s="12">
        <f t="shared" ref="AY3:AY18" si="4">AVERAGE(AV3:AX3)/100</f>
        <v>0.17333333333333331</v>
      </c>
      <c r="BA3" t="s">
        <v>38</v>
      </c>
    </row>
    <row r="4" spans="1:53">
      <c r="A4" s="1">
        <v>41325</v>
      </c>
      <c r="B4" s="3">
        <v>26</v>
      </c>
      <c r="C4" s="3">
        <v>17.333333333333332</v>
      </c>
      <c r="D4" s="3">
        <v>18.666666666666668</v>
      </c>
      <c r="E4" s="3">
        <v>12.333333333333334</v>
      </c>
      <c r="F4" s="3">
        <v>20</v>
      </c>
      <c r="G4" s="3">
        <v>18.666666666666668</v>
      </c>
      <c r="H4" s="3">
        <v>17.333333333333332</v>
      </c>
      <c r="I4" s="3">
        <v>19</v>
      </c>
      <c r="J4" s="3">
        <v>27</v>
      </c>
      <c r="K4" s="3">
        <v>16.666666666666668</v>
      </c>
      <c r="L4" s="3">
        <v>21.333333333333332</v>
      </c>
      <c r="M4" s="3">
        <v>16.5</v>
      </c>
      <c r="N4" s="3">
        <v>38.5</v>
      </c>
      <c r="O4" s="3">
        <v>9.5</v>
      </c>
      <c r="P4" s="3">
        <v>12.666666666666666</v>
      </c>
      <c r="Q4" s="3">
        <v>13</v>
      </c>
      <c r="R4" s="3">
        <v>12.333333333333334</v>
      </c>
      <c r="S4" s="3">
        <v>17</v>
      </c>
      <c r="T4" s="3">
        <v>15</v>
      </c>
      <c r="U4" s="3">
        <v>24.666666666666668</v>
      </c>
      <c r="V4" s="3">
        <v>1.3333333333333333</v>
      </c>
      <c r="W4" s="3">
        <v>4.666666666666667</v>
      </c>
      <c r="X4" s="3">
        <v>4</v>
      </c>
      <c r="Y4" s="3">
        <v>4</v>
      </c>
      <c r="Z4" s="1">
        <v>41325</v>
      </c>
      <c r="AA4" s="3">
        <v>94</v>
      </c>
      <c r="AB4" s="3">
        <v>0.19</v>
      </c>
      <c r="AC4" s="3">
        <f>AA4/(1+0.25*((AB4^2)/(1-AB4)))</f>
        <v>92.964195232135779</v>
      </c>
      <c r="AD4" s="3">
        <f>AVERAGE(B4:Y4)</f>
        <v>16.145833333333336</v>
      </c>
      <c r="AE4" s="3">
        <f t="shared" si="0"/>
        <v>0.38799999999999996</v>
      </c>
      <c r="AF4" s="3">
        <f t="shared" si="1"/>
        <v>15.210440923840432</v>
      </c>
      <c r="AG4" s="1">
        <v>41325</v>
      </c>
      <c r="AH4" s="3">
        <f t="shared" si="2"/>
        <v>0.16361612001114276</v>
      </c>
      <c r="AI4" s="3"/>
      <c r="AJ4" s="1">
        <v>41338</v>
      </c>
      <c r="AK4" s="3">
        <v>174</v>
      </c>
      <c r="AL4" s="3">
        <f>AD13</f>
        <v>35.159722222222221</v>
      </c>
      <c r="AM4" s="3">
        <f t="shared" si="3"/>
        <v>0.20206736909323117</v>
      </c>
      <c r="AN4" s="3"/>
      <c r="AO4" s="1">
        <v>41325</v>
      </c>
      <c r="AP4" s="4">
        <f>AA4</f>
        <v>94</v>
      </c>
      <c r="AQ4" s="3">
        <f>AVERAGE(B4:Y4)</f>
        <v>16.145833333333336</v>
      </c>
      <c r="AU4" s="1">
        <v>41690</v>
      </c>
      <c r="AV4">
        <v>14</v>
      </c>
      <c r="AW4">
        <v>28</v>
      </c>
      <c r="AX4">
        <v>15</v>
      </c>
      <c r="AY4" s="12">
        <f t="shared" si="4"/>
        <v>0.19</v>
      </c>
    </row>
    <row r="5" spans="1:53">
      <c r="A5" s="1">
        <v>41326</v>
      </c>
      <c r="B5" s="3">
        <v>44</v>
      </c>
      <c r="C5" s="3">
        <v>29.333333333333332</v>
      </c>
      <c r="D5" s="3">
        <v>93</v>
      </c>
      <c r="E5" s="3">
        <v>19</v>
      </c>
      <c r="F5" s="3">
        <v>35.666666666666664</v>
      </c>
      <c r="G5" s="3">
        <v>38</v>
      </c>
      <c r="H5" s="3">
        <v>18.333333333333332</v>
      </c>
      <c r="I5" s="3">
        <v>30.333333333333332</v>
      </c>
      <c r="J5" s="3">
        <v>41.666666666666664</v>
      </c>
      <c r="K5" s="3">
        <v>39.333333333333336</v>
      </c>
      <c r="L5" s="3">
        <v>29</v>
      </c>
      <c r="M5" s="3">
        <v>16.5</v>
      </c>
      <c r="N5" s="3">
        <v>77</v>
      </c>
      <c r="O5" s="3">
        <v>18.333333333333332</v>
      </c>
      <c r="P5" s="3">
        <v>29.333333333333332</v>
      </c>
      <c r="Q5" s="3">
        <v>17.666666666666668</v>
      </c>
      <c r="R5" s="3">
        <v>30</v>
      </c>
      <c r="S5" s="3">
        <v>28</v>
      </c>
      <c r="T5" s="3">
        <v>17.666666666666668</v>
      </c>
      <c r="U5" s="3">
        <v>28.666666666666668</v>
      </c>
      <c r="V5" s="3">
        <v>0.66666666666666663</v>
      </c>
      <c r="W5" s="3">
        <v>10.333333333333334</v>
      </c>
      <c r="X5" s="3">
        <v>10</v>
      </c>
      <c r="Y5" s="3">
        <v>6</v>
      </c>
      <c r="Z5" s="1">
        <v>41326</v>
      </c>
      <c r="AA5" s="3">
        <v>184.66666666666666</v>
      </c>
      <c r="AB5" s="3">
        <v>0.70333333333333325</v>
      </c>
      <c r="AC5" s="3">
        <f>AA5/(1+0.25*((AB5^2)/(1-AB5)))</f>
        <v>130.3348510781716</v>
      </c>
      <c r="AD5" s="3">
        <f>AVERAGE(B5:Y5)</f>
        <v>29.493055555555554</v>
      </c>
      <c r="AE5" s="3">
        <f t="shared" si="0"/>
        <v>0.49066666666666664</v>
      </c>
      <c r="AF5" s="3">
        <f t="shared" si="1"/>
        <v>26.376157826501352</v>
      </c>
      <c r="AG5" s="1">
        <v>41326</v>
      </c>
      <c r="AH5" s="3">
        <f t="shared" si="2"/>
        <v>0.20237225583417892</v>
      </c>
      <c r="AI5" s="3"/>
      <c r="AJ5" s="1">
        <v>41339</v>
      </c>
      <c r="AK5" s="3">
        <v>176</v>
      </c>
      <c r="AL5" s="3">
        <f>AD14</f>
        <v>28.187500000000011</v>
      </c>
      <c r="AM5" s="3">
        <f t="shared" si="3"/>
        <v>0.16015625000000006</v>
      </c>
      <c r="AN5" s="3"/>
      <c r="AO5" s="1">
        <v>41326</v>
      </c>
      <c r="AP5" s="4">
        <f>AA5</f>
        <v>184.66666666666666</v>
      </c>
      <c r="AQ5" s="3">
        <f>AVERAGE(B5:Y5)</f>
        <v>29.493055555555554</v>
      </c>
      <c r="AU5" s="1">
        <v>41691</v>
      </c>
      <c r="AV5">
        <v>86</v>
      </c>
      <c r="AW5">
        <v>69</v>
      </c>
      <c r="AX5">
        <v>56</v>
      </c>
      <c r="AY5" s="12">
        <f t="shared" si="4"/>
        <v>0.70333333333333325</v>
      </c>
      <c r="BA5" t="s">
        <v>39</v>
      </c>
    </row>
    <row r="6" spans="1:53">
      <c r="A6" s="1">
        <v>41327</v>
      </c>
      <c r="B6" s="3">
        <v>1.6666666666666667</v>
      </c>
      <c r="C6" s="3">
        <v>0.33333333333333331</v>
      </c>
      <c r="D6" s="3">
        <v>0</v>
      </c>
      <c r="E6" s="3" t="s">
        <v>2</v>
      </c>
      <c r="F6" s="3">
        <v>3.6666666666666665</v>
      </c>
      <c r="G6" s="3">
        <v>0</v>
      </c>
      <c r="H6" s="3">
        <v>1</v>
      </c>
      <c r="I6" s="3">
        <v>2.3333333333333335</v>
      </c>
      <c r="J6" s="3">
        <v>6.666666666666667</v>
      </c>
      <c r="K6" s="3">
        <v>0</v>
      </c>
      <c r="L6" s="3">
        <v>2.6666666666666665</v>
      </c>
      <c r="M6" s="3">
        <v>0</v>
      </c>
      <c r="N6" s="3">
        <v>7.5</v>
      </c>
      <c r="O6" s="3">
        <v>0</v>
      </c>
      <c r="P6" s="3">
        <v>0</v>
      </c>
      <c r="Q6" s="3">
        <v>0.33333333333333331</v>
      </c>
      <c r="R6" s="3">
        <v>0</v>
      </c>
      <c r="S6" s="3">
        <v>2</v>
      </c>
      <c r="T6" s="3">
        <v>2.6666666666666665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1">
        <v>41327</v>
      </c>
      <c r="AA6" s="3">
        <v>1.6666666666666667</v>
      </c>
      <c r="AB6" s="3">
        <v>0.14333333333333334</v>
      </c>
      <c r="AC6" s="3">
        <f>AA6/(1+0.25*((AB6^2)/(1-AB6)))</f>
        <v>1.6567337847986618</v>
      </c>
      <c r="AD6" s="3">
        <f>AVERAGE(B6:Y6)</f>
        <v>1.3840579710144929</v>
      </c>
      <c r="AE6" s="3">
        <f t="shared" si="0"/>
        <v>0.37866666666666665</v>
      </c>
      <c r="AF6" s="3">
        <f t="shared" si="1"/>
        <v>1.3085619937823678</v>
      </c>
      <c r="AG6" s="1">
        <v>41327</v>
      </c>
      <c r="AH6" s="3">
        <f t="shared" si="2"/>
        <v>0.78984445527040037</v>
      </c>
      <c r="AI6" s="3"/>
      <c r="AJ6" s="3"/>
      <c r="AK6" s="3"/>
      <c r="AL6" s="3">
        <f>AVERAGE(AL2:AL5)</f>
        <v>27.892361111111114</v>
      </c>
      <c r="AM6" s="3"/>
      <c r="AN6" s="3"/>
      <c r="AO6" s="1">
        <v>41327</v>
      </c>
      <c r="AP6" s="4">
        <f>AA6</f>
        <v>1.6666666666666667</v>
      </c>
      <c r="AQ6" s="3">
        <f>AVERAGE(B6:Y6)</f>
        <v>1.3840579710144929</v>
      </c>
      <c r="AU6" s="1">
        <v>41692</v>
      </c>
      <c r="AV6">
        <v>22</v>
      </c>
      <c r="AW6">
        <v>12</v>
      </c>
      <c r="AX6">
        <v>9</v>
      </c>
      <c r="AY6" s="12">
        <f t="shared" si="4"/>
        <v>0.14333333333333334</v>
      </c>
    </row>
    <row r="7" spans="1:53">
      <c r="A7" s="1">
        <v>41330</v>
      </c>
      <c r="B7" s="3">
        <v>47</v>
      </c>
      <c r="C7" s="3">
        <v>26</v>
      </c>
      <c r="D7" s="3">
        <v>42</v>
      </c>
      <c r="E7" s="3">
        <v>24.5</v>
      </c>
      <c r="F7" s="3">
        <v>46</v>
      </c>
      <c r="G7" s="3">
        <v>24.666666666666668</v>
      </c>
      <c r="H7" s="3">
        <v>29.666666666666668</v>
      </c>
      <c r="I7" s="3">
        <v>42</v>
      </c>
      <c r="J7" s="3">
        <v>49.666666666666664</v>
      </c>
      <c r="K7" s="3">
        <v>36.666666666666664</v>
      </c>
      <c r="L7" s="3">
        <v>51</v>
      </c>
      <c r="M7" s="3">
        <v>33</v>
      </c>
      <c r="N7" s="3">
        <v>78.5</v>
      </c>
      <c r="O7" s="3">
        <v>23.333333333333332</v>
      </c>
      <c r="P7" s="3">
        <v>27.333333333333332</v>
      </c>
      <c r="Q7" s="3">
        <v>17</v>
      </c>
      <c r="R7" s="3">
        <v>18.666666666666668</v>
      </c>
      <c r="S7" s="3">
        <v>18.333333333333332</v>
      </c>
      <c r="T7" s="3">
        <v>11.333333333333334</v>
      </c>
      <c r="U7" s="3">
        <v>31.333333333333332</v>
      </c>
      <c r="V7" s="3">
        <v>0</v>
      </c>
      <c r="W7" s="3">
        <v>6.666666666666667</v>
      </c>
      <c r="X7" s="3">
        <v>6.666666666666667</v>
      </c>
      <c r="Y7" s="3">
        <v>2</v>
      </c>
      <c r="Z7" s="1">
        <v>41330</v>
      </c>
      <c r="AA7" s="3">
        <v>130</v>
      </c>
      <c r="AB7" s="3">
        <v>0.81333333333333324</v>
      </c>
      <c r="AC7" s="3">
        <f>AA7/(1+0.25*((AB7^2)/(1-AB7)))</f>
        <v>68.930690569372572</v>
      </c>
      <c r="AD7" s="3">
        <f>AVERAGE(B7:Y7)</f>
        <v>28.888888888888896</v>
      </c>
      <c r="AE7" s="3">
        <f t="shared" si="0"/>
        <v>0.5126666666666666</v>
      </c>
      <c r="AF7" s="3">
        <f t="shared" si="1"/>
        <v>25.456595707377204</v>
      </c>
      <c r="AG7" s="1">
        <v>41330</v>
      </c>
      <c r="AH7" s="3">
        <f t="shared" si="2"/>
        <v>0.36930713296361684</v>
      </c>
      <c r="AI7" s="3"/>
      <c r="AJ7" s="3"/>
      <c r="AK7" s="3" t="s">
        <v>1</v>
      </c>
      <c r="AL7" s="3" t="s">
        <v>5</v>
      </c>
      <c r="AM7" s="3" t="s">
        <v>10</v>
      </c>
      <c r="AN7" s="3"/>
      <c r="AO7" s="1">
        <v>41330</v>
      </c>
      <c r="AP7" s="4">
        <f>AA7</f>
        <v>130</v>
      </c>
      <c r="AQ7" s="3">
        <f>AVERAGE(B7:Y7)</f>
        <v>28.888888888888896</v>
      </c>
      <c r="AU7" s="1">
        <v>41695</v>
      </c>
      <c r="AV7">
        <v>65</v>
      </c>
      <c r="AW7">
        <v>86</v>
      </c>
      <c r="AX7">
        <v>93</v>
      </c>
      <c r="AY7" s="12">
        <f t="shared" si="4"/>
        <v>0.81333333333333324</v>
      </c>
    </row>
    <row r="8" spans="1:53">
      <c r="A8" s="1">
        <v>41331</v>
      </c>
      <c r="B8" s="3">
        <v>23.666666666666668</v>
      </c>
      <c r="C8" s="3">
        <v>22.666666666666668</v>
      </c>
      <c r="D8" s="3">
        <v>30.666666666666668</v>
      </c>
      <c r="E8" s="3">
        <v>11</v>
      </c>
      <c r="F8" s="3">
        <v>27</v>
      </c>
      <c r="G8" s="3">
        <v>26.333333333333332</v>
      </c>
      <c r="H8" s="3">
        <v>17</v>
      </c>
      <c r="I8" s="3">
        <v>17.666666666666668</v>
      </c>
      <c r="J8" s="3">
        <v>24</v>
      </c>
      <c r="K8" s="3">
        <v>15.666666666666666</v>
      </c>
      <c r="L8" s="3">
        <v>20.333333333333332</v>
      </c>
      <c r="M8" s="3">
        <v>16</v>
      </c>
      <c r="N8" s="3">
        <v>64</v>
      </c>
      <c r="O8" s="3">
        <v>12.5</v>
      </c>
      <c r="P8" s="3">
        <v>17</v>
      </c>
      <c r="Q8" s="3">
        <v>11</v>
      </c>
      <c r="R8" s="3">
        <v>16.333333333333332</v>
      </c>
      <c r="S8" s="3">
        <v>24.666666666666668</v>
      </c>
      <c r="T8" s="3">
        <v>12.333333333333334</v>
      </c>
      <c r="U8" s="3">
        <v>21.333333333333332</v>
      </c>
      <c r="V8" s="3">
        <v>0</v>
      </c>
      <c r="W8" s="3">
        <v>7.666666666666667</v>
      </c>
      <c r="X8" s="3">
        <v>7.666666666666667</v>
      </c>
      <c r="Y8" s="3">
        <v>3</v>
      </c>
      <c r="Z8" s="1">
        <v>41331</v>
      </c>
      <c r="AA8" s="3">
        <v>152</v>
      </c>
      <c r="AB8" s="3">
        <v>0.5066666666666666</v>
      </c>
      <c r="AC8" s="3">
        <f>AA8/(1+0.25*((AB8^2)/(1-AB8)))</f>
        <v>134.50255102040816</v>
      </c>
      <c r="AD8" s="3">
        <f>AVERAGE(B8:Y8)</f>
        <v>18.729166666666668</v>
      </c>
      <c r="AE8" s="3">
        <f t="shared" si="0"/>
        <v>0.45133333333333331</v>
      </c>
      <c r="AF8" s="3">
        <f t="shared" si="1"/>
        <v>17.138433368313905</v>
      </c>
      <c r="AG8" s="1">
        <v>41331</v>
      </c>
      <c r="AH8" s="3">
        <f t="shared" si="2"/>
        <v>0.12742087966579518</v>
      </c>
      <c r="AI8" s="3"/>
      <c r="AJ8" s="1">
        <v>41323</v>
      </c>
      <c r="AK8" s="3">
        <v>4.666666666666667</v>
      </c>
      <c r="AL8" s="3">
        <v>2.02</v>
      </c>
      <c r="AM8" s="3">
        <f>AL8/AK8</f>
        <v>0.43285714285714283</v>
      </c>
      <c r="AN8" s="3"/>
      <c r="AO8" s="1">
        <v>41331</v>
      </c>
      <c r="AP8" s="4">
        <f>AA8</f>
        <v>152</v>
      </c>
      <c r="AQ8" s="3">
        <f>AVERAGE(B8:Y8)</f>
        <v>18.729166666666668</v>
      </c>
      <c r="AU8" s="1">
        <v>41696</v>
      </c>
      <c r="AV8">
        <v>75</v>
      </c>
      <c r="AW8">
        <v>49</v>
      </c>
      <c r="AX8">
        <v>28</v>
      </c>
      <c r="AY8" s="12">
        <f t="shared" si="4"/>
        <v>0.5066666666666666</v>
      </c>
    </row>
    <row r="9" spans="1:53">
      <c r="A9" s="1">
        <v>41332</v>
      </c>
      <c r="B9" s="3">
        <v>19.333333333333332</v>
      </c>
      <c r="C9" s="3">
        <v>17.666666666666668</v>
      </c>
      <c r="D9" s="3">
        <v>30.333333333333332</v>
      </c>
      <c r="E9" s="3">
        <v>23.666666666666668</v>
      </c>
      <c r="F9" s="3">
        <v>31.666666666666668</v>
      </c>
      <c r="G9" s="3">
        <v>18.333333333333332</v>
      </c>
      <c r="H9" s="3">
        <v>29.333333333333332</v>
      </c>
      <c r="I9" s="3">
        <v>23</v>
      </c>
      <c r="J9" s="3">
        <v>23</v>
      </c>
      <c r="K9" s="3">
        <v>16.666666666666668</v>
      </c>
      <c r="L9" s="3">
        <v>31.666666666666668</v>
      </c>
      <c r="M9" s="3">
        <v>15</v>
      </c>
      <c r="N9" s="3">
        <v>3</v>
      </c>
      <c r="O9" s="3">
        <v>15.666666666666666</v>
      </c>
      <c r="P9" s="3">
        <v>18.333333333333332</v>
      </c>
      <c r="Q9" s="3">
        <v>8.6666666666666661</v>
      </c>
      <c r="R9" s="3">
        <v>15.5</v>
      </c>
      <c r="S9" s="3">
        <v>14</v>
      </c>
      <c r="T9" s="3">
        <v>4</v>
      </c>
      <c r="U9" s="3">
        <v>10.666666666666666</v>
      </c>
      <c r="V9" s="3">
        <v>0</v>
      </c>
      <c r="W9" s="3">
        <v>3</v>
      </c>
      <c r="X9" s="3">
        <v>3</v>
      </c>
      <c r="Y9" s="3">
        <v>1.3333333333333333</v>
      </c>
      <c r="Z9" s="1">
        <v>41332</v>
      </c>
      <c r="AA9" s="3">
        <v>63.666666666666664</v>
      </c>
      <c r="AB9" s="3">
        <v>0.27666666666666667</v>
      </c>
      <c r="AC9" s="3">
        <f>AA9/(1+0.25*((AB9^2)/(1-AB9)))</f>
        <v>62.025747411977292</v>
      </c>
      <c r="AD9" s="3">
        <f>AVERAGE(B9:Y9)</f>
        <v>15.701388888888891</v>
      </c>
      <c r="AE9" s="3">
        <f t="shared" si="0"/>
        <v>0.40533333333333332</v>
      </c>
      <c r="AF9" s="3">
        <f t="shared" si="1"/>
        <v>14.686957034410502</v>
      </c>
      <c r="AG9" s="1">
        <v>41332</v>
      </c>
      <c r="AH9" s="3">
        <f t="shared" si="2"/>
        <v>0.23678807023249868</v>
      </c>
      <c r="AI9" s="3"/>
      <c r="AJ9" s="1">
        <v>41327</v>
      </c>
      <c r="AK9" s="3">
        <v>1.6666666666666667</v>
      </c>
      <c r="AL9" s="3">
        <v>1.38</v>
      </c>
      <c r="AM9" s="3">
        <f>AL9/AK9</f>
        <v>0.82799999999999985</v>
      </c>
      <c r="AN9" s="3"/>
      <c r="AO9" s="1">
        <v>41332</v>
      </c>
      <c r="AP9" s="4">
        <f>AA9</f>
        <v>63.666666666666664</v>
      </c>
      <c r="AQ9" s="3">
        <f>AVERAGE(B9:Y9)</f>
        <v>15.701388888888891</v>
      </c>
      <c r="AU9" s="1">
        <v>41697</v>
      </c>
      <c r="AV9">
        <v>65</v>
      </c>
      <c r="AW9">
        <v>9</v>
      </c>
      <c r="AX9">
        <v>9</v>
      </c>
      <c r="AY9" s="12">
        <f t="shared" si="4"/>
        <v>0.27666666666666667</v>
      </c>
    </row>
    <row r="10" spans="1:53">
      <c r="A10" s="1">
        <v>41333</v>
      </c>
      <c r="B10" s="3">
        <v>37</v>
      </c>
      <c r="C10" s="3">
        <v>37.666666666666664</v>
      </c>
      <c r="D10" s="3">
        <v>53.333333333333336</v>
      </c>
      <c r="E10" s="3">
        <v>2.5</v>
      </c>
      <c r="F10" s="3">
        <v>38.333333333333336</v>
      </c>
      <c r="G10" s="3">
        <v>27</v>
      </c>
      <c r="H10" s="3">
        <v>34.333333333333336</v>
      </c>
      <c r="I10" s="3">
        <v>37</v>
      </c>
      <c r="J10" s="3">
        <v>50.666666666666664</v>
      </c>
      <c r="K10" s="3">
        <v>32</v>
      </c>
      <c r="L10" s="3">
        <v>54.666666666666664</v>
      </c>
      <c r="M10" s="3">
        <v>23</v>
      </c>
      <c r="N10" s="3" t="s">
        <v>2</v>
      </c>
      <c r="O10" s="3">
        <v>27.333333333333332</v>
      </c>
      <c r="P10" s="3">
        <v>20.333333333333332</v>
      </c>
      <c r="Q10" s="3">
        <v>18.333333333333332</v>
      </c>
      <c r="R10" s="3">
        <v>15.333333333333334</v>
      </c>
      <c r="S10" s="3">
        <v>17.333333333333332</v>
      </c>
      <c r="T10" s="3">
        <v>15.333333333333334</v>
      </c>
      <c r="U10" s="3">
        <v>24.666666666666668</v>
      </c>
      <c r="V10" s="3">
        <v>0.33333333333333331</v>
      </c>
      <c r="W10" s="3">
        <v>6.333333333333333</v>
      </c>
      <c r="X10" s="3">
        <v>5.666666666666667</v>
      </c>
      <c r="Y10" s="3">
        <v>3</v>
      </c>
      <c r="Z10" s="1">
        <v>41333</v>
      </c>
      <c r="AA10" s="3">
        <v>123</v>
      </c>
      <c r="AB10" s="3">
        <v>0.42666666666666664</v>
      </c>
      <c r="AC10" s="3">
        <f>AA10/(1+0.25*((AB10^2)/(1-AB10)))</f>
        <v>113.95432347026716</v>
      </c>
      <c r="AD10" s="3">
        <f>AVERAGE(B10:Y10)</f>
        <v>25.282608695652176</v>
      </c>
      <c r="AE10" s="3">
        <f t="shared" si="0"/>
        <v>0.43533333333333329</v>
      </c>
      <c r="AF10" s="3">
        <f t="shared" si="1"/>
        <v>23.325467914837905</v>
      </c>
      <c r="AG10" s="1">
        <v>41333</v>
      </c>
      <c r="AH10" s="3">
        <f t="shared" si="2"/>
        <v>0.20469138163874898</v>
      </c>
      <c r="AI10" s="3"/>
      <c r="AJ10" s="1">
        <v>41334</v>
      </c>
      <c r="AK10" s="3">
        <v>4.666666666666667</v>
      </c>
      <c r="AL10" s="3">
        <v>2.5299999999999998</v>
      </c>
      <c r="AM10" s="3">
        <f>AL10/AK10</f>
        <v>0.54214285714285704</v>
      </c>
      <c r="AN10" s="3"/>
      <c r="AO10" s="1">
        <v>41333</v>
      </c>
      <c r="AP10" s="4">
        <f>AA10</f>
        <v>123</v>
      </c>
      <c r="AQ10" s="3">
        <f>AVERAGE(B10:Y10)</f>
        <v>25.282608695652176</v>
      </c>
      <c r="AU10" s="1">
        <v>41698</v>
      </c>
      <c r="AV10">
        <v>100</v>
      </c>
      <c r="AW10">
        <v>16</v>
      </c>
      <c r="AX10">
        <v>12</v>
      </c>
      <c r="AY10" s="12">
        <f t="shared" si="4"/>
        <v>0.42666666666666664</v>
      </c>
    </row>
    <row r="11" spans="1:53">
      <c r="A11" s="1">
        <v>41334</v>
      </c>
      <c r="B11" s="3">
        <v>4</v>
      </c>
      <c r="C11" s="3">
        <v>4</v>
      </c>
      <c r="D11" s="3">
        <v>3</v>
      </c>
      <c r="E11" s="3">
        <v>2</v>
      </c>
      <c r="F11" s="3">
        <v>2.5</v>
      </c>
      <c r="G11" s="3">
        <v>2</v>
      </c>
      <c r="H11" s="3">
        <v>2.6666666666666665</v>
      </c>
      <c r="I11" s="3">
        <v>4.666666666666667</v>
      </c>
      <c r="J11" s="3">
        <v>2.6666666666666665</v>
      </c>
      <c r="K11" s="3">
        <v>2.3333333333333335</v>
      </c>
      <c r="L11" s="3">
        <v>6</v>
      </c>
      <c r="M11" s="3">
        <v>2</v>
      </c>
      <c r="N11" s="3">
        <v>2.3333333333333335</v>
      </c>
      <c r="O11" s="3">
        <v>3.6666666666666665</v>
      </c>
      <c r="P11" s="3">
        <v>2.3333333333333335</v>
      </c>
      <c r="Q11" s="3">
        <v>2</v>
      </c>
      <c r="R11" s="3">
        <v>2.3333333333333335</v>
      </c>
      <c r="S11" s="3">
        <v>2.3333333333333335</v>
      </c>
      <c r="T11" s="3">
        <v>1</v>
      </c>
      <c r="U11" s="3">
        <v>4.333333333333333</v>
      </c>
      <c r="V11" s="3">
        <v>0.33333333333333331</v>
      </c>
      <c r="W11" s="3">
        <v>0.66666666666666663</v>
      </c>
      <c r="X11" s="3">
        <v>0.66666666666666663</v>
      </c>
      <c r="Y11" s="3">
        <v>1</v>
      </c>
      <c r="Z11" s="1">
        <v>41334</v>
      </c>
      <c r="AA11" s="3">
        <v>4.666666666666667</v>
      </c>
      <c r="AB11" s="3">
        <v>0.11</v>
      </c>
      <c r="AC11" s="3">
        <f>AA11/(1+0.25*((AB11^2)/(1-AB11)))</f>
        <v>4.6508589718466267</v>
      </c>
      <c r="AD11" s="3">
        <f>AVERAGE(B11:Y11)</f>
        <v>2.5347222222222228</v>
      </c>
      <c r="AE11" s="3">
        <f t="shared" si="0"/>
        <v>0.37200000000000005</v>
      </c>
      <c r="AF11" s="3">
        <f t="shared" si="1"/>
        <v>2.4023772488145956</v>
      </c>
      <c r="AG11" s="1">
        <v>41334</v>
      </c>
      <c r="AH11" s="3">
        <f t="shared" si="2"/>
        <v>0.51654484974863257</v>
      </c>
      <c r="AI11" s="3"/>
      <c r="AJ11" s="1">
        <v>41337</v>
      </c>
      <c r="AK11" s="3">
        <v>9.6666666666666661</v>
      </c>
      <c r="AL11" s="3">
        <v>4.05</v>
      </c>
      <c r="AM11" s="3">
        <f>AL11/AK11</f>
        <v>0.41896551724137931</v>
      </c>
      <c r="AN11" s="3"/>
      <c r="AO11" s="1">
        <v>41334</v>
      </c>
      <c r="AP11" s="4">
        <f>AA11</f>
        <v>4.666666666666667</v>
      </c>
      <c r="AQ11" s="3">
        <f>AVERAGE(B11:Y11)</f>
        <v>2.5347222222222228</v>
      </c>
      <c r="AU11" s="1">
        <v>41699</v>
      </c>
      <c r="AV11">
        <v>14</v>
      </c>
      <c r="AW11">
        <v>10</v>
      </c>
      <c r="AX11">
        <v>9</v>
      </c>
      <c r="AY11" s="12">
        <f t="shared" si="4"/>
        <v>0.11</v>
      </c>
    </row>
    <row r="12" spans="1:53">
      <c r="A12" s="1">
        <v>41337</v>
      </c>
      <c r="B12" s="3">
        <v>4</v>
      </c>
      <c r="C12" s="3">
        <v>4</v>
      </c>
      <c r="D12" s="3">
        <v>13</v>
      </c>
      <c r="E12" s="3">
        <v>3.5</v>
      </c>
      <c r="F12" s="3">
        <v>3.3333333333333335</v>
      </c>
      <c r="G12" s="3">
        <v>3</v>
      </c>
      <c r="H12" s="3">
        <v>5</v>
      </c>
      <c r="I12" s="3">
        <v>4</v>
      </c>
      <c r="J12" s="3">
        <v>4.333333333333333</v>
      </c>
      <c r="K12" s="3">
        <v>3.6666666666666665</v>
      </c>
      <c r="L12" s="3">
        <v>5.5</v>
      </c>
      <c r="M12" s="3">
        <v>3</v>
      </c>
      <c r="N12" s="3">
        <v>6</v>
      </c>
      <c r="O12" s="3">
        <v>4.666666666666667</v>
      </c>
      <c r="P12" s="3">
        <v>11.333333333333334</v>
      </c>
      <c r="Q12" s="3">
        <v>2.5</v>
      </c>
      <c r="R12" s="3">
        <v>3</v>
      </c>
      <c r="S12" s="3">
        <v>1.6666666666666667</v>
      </c>
      <c r="T12" s="3">
        <v>1.3333333333333333</v>
      </c>
      <c r="U12" s="3">
        <v>2.6666666666666665</v>
      </c>
      <c r="V12" s="3">
        <v>0.33333333333333331</v>
      </c>
      <c r="W12" s="3">
        <v>1.3333333333333333</v>
      </c>
      <c r="X12" s="3">
        <v>2</v>
      </c>
      <c r="Y12" s="3">
        <v>4</v>
      </c>
      <c r="Z12" s="1">
        <v>41337</v>
      </c>
      <c r="AA12" s="3">
        <v>9.6666666666666661</v>
      </c>
      <c r="AB12" s="3">
        <v>0.11</v>
      </c>
      <c r="AC12" s="3">
        <f>AA12/(1+0.25*((AB12^2)/(1-AB12)))</f>
        <v>9.6339221559680119</v>
      </c>
      <c r="AD12" s="3">
        <f>AVERAGE(B12:Y12)</f>
        <v>4.0486111111111107</v>
      </c>
      <c r="AE12" s="3">
        <f t="shared" si="0"/>
        <v>0.37200000000000005</v>
      </c>
      <c r="AF12" s="3">
        <f t="shared" si="1"/>
        <v>3.8372217426271473</v>
      </c>
      <c r="AG12" s="1">
        <v>41337</v>
      </c>
      <c r="AH12" s="3">
        <f t="shared" si="2"/>
        <v>0.39830317086899747</v>
      </c>
      <c r="AI12" s="3"/>
      <c r="AJ12" s="3"/>
      <c r="AK12" s="3"/>
      <c r="AL12" s="3"/>
      <c r="AM12" s="3"/>
      <c r="AN12" s="3"/>
      <c r="AO12" s="1">
        <v>41337</v>
      </c>
      <c r="AP12" s="4">
        <f>AA12</f>
        <v>9.6666666666666661</v>
      </c>
      <c r="AQ12" s="3">
        <f>AVERAGE(B12:Y12)</f>
        <v>4.0486111111111107</v>
      </c>
      <c r="AU12" s="1">
        <v>41702</v>
      </c>
      <c r="AV12">
        <v>16</v>
      </c>
      <c r="AW12">
        <v>9</v>
      </c>
      <c r="AX12">
        <v>8</v>
      </c>
      <c r="AY12" s="12">
        <f t="shared" si="4"/>
        <v>0.11</v>
      </c>
    </row>
    <row r="13" spans="1:53">
      <c r="A13" s="1">
        <v>41338</v>
      </c>
      <c r="B13" s="3">
        <v>33.333333333333336</v>
      </c>
      <c r="C13" s="3">
        <v>25</v>
      </c>
      <c r="D13" s="3">
        <v>33.333333333333336</v>
      </c>
      <c r="E13" s="3">
        <v>21</v>
      </c>
      <c r="F13" s="3">
        <v>34.333333333333336</v>
      </c>
      <c r="G13" s="3">
        <v>36.666666666666664</v>
      </c>
      <c r="H13" s="3">
        <v>42.666666666666664</v>
      </c>
      <c r="I13" s="3">
        <v>40.666666666666664</v>
      </c>
      <c r="J13" s="3">
        <v>66.666666666666671</v>
      </c>
      <c r="K13" s="3">
        <v>31.666666666666668</v>
      </c>
      <c r="L13" s="3">
        <v>55</v>
      </c>
      <c r="M13" s="3">
        <v>27.5</v>
      </c>
      <c r="N13" s="3">
        <v>103.66666666666667</v>
      </c>
      <c r="O13" s="3">
        <v>24.666666666666668</v>
      </c>
      <c r="P13" s="3">
        <v>22</v>
      </c>
      <c r="Q13" s="3">
        <v>19.666666666666668</v>
      </c>
      <c r="R13" s="3">
        <v>25</v>
      </c>
      <c r="S13" s="3">
        <v>30</v>
      </c>
      <c r="T13" s="3">
        <v>14.333333333333334</v>
      </c>
      <c r="U13" s="3">
        <v>51</v>
      </c>
      <c r="V13" s="3">
        <v>5</v>
      </c>
      <c r="W13" s="3">
        <v>29</v>
      </c>
      <c r="X13" s="3">
        <v>18</v>
      </c>
      <c r="Y13" s="3">
        <v>53.666666666666664</v>
      </c>
      <c r="Z13" s="1">
        <v>41338</v>
      </c>
      <c r="AA13" s="3">
        <v>174</v>
      </c>
      <c r="AB13" s="3">
        <v>0.27</v>
      </c>
      <c r="AC13" s="3">
        <f>AA13/(1+0.25*((AB13^2)/(1-AB13)))</f>
        <v>169.76176952120019</v>
      </c>
      <c r="AD13" s="3">
        <f>AVERAGE(B13:Y13)</f>
        <v>35.159722222222221</v>
      </c>
      <c r="AE13" s="3">
        <f t="shared" si="0"/>
        <v>0.40399999999999997</v>
      </c>
      <c r="AF13" s="3">
        <f t="shared" si="1"/>
        <v>32.906819750573874</v>
      </c>
      <c r="AG13" s="1">
        <v>41338</v>
      </c>
      <c r="AH13" s="3">
        <f t="shared" si="2"/>
        <v>0.19384116838193302</v>
      </c>
      <c r="AI13" s="3"/>
      <c r="AJ13" s="3"/>
      <c r="AK13" s="3"/>
      <c r="AL13" s="3"/>
      <c r="AM13" s="3"/>
      <c r="AN13" s="3"/>
      <c r="AO13" s="1">
        <v>41338</v>
      </c>
      <c r="AP13" s="4">
        <f>AA13</f>
        <v>174</v>
      </c>
      <c r="AQ13" s="3">
        <f>AVERAGE(B13:Y13)</f>
        <v>35.159722222222221</v>
      </c>
      <c r="AU13" s="1">
        <v>41703</v>
      </c>
      <c r="AV13">
        <v>39</v>
      </c>
      <c r="AW13">
        <v>22</v>
      </c>
      <c r="AX13">
        <v>20</v>
      </c>
      <c r="AY13" s="12">
        <f t="shared" si="4"/>
        <v>0.27</v>
      </c>
    </row>
    <row r="14" spans="1:53">
      <c r="A14" s="1">
        <v>41339</v>
      </c>
      <c r="B14" s="3">
        <v>22.666666666666668</v>
      </c>
      <c r="C14" s="3">
        <v>15.666666666666666</v>
      </c>
      <c r="D14" s="3">
        <v>24.333333333333332</v>
      </c>
      <c r="E14" s="3">
        <v>12.5</v>
      </c>
      <c r="F14" s="3">
        <v>19.333333333333332</v>
      </c>
      <c r="G14" s="3">
        <v>23.333333333333332</v>
      </c>
      <c r="H14" s="3">
        <v>31</v>
      </c>
      <c r="I14" s="3">
        <v>30.333333333333332</v>
      </c>
      <c r="J14" s="3">
        <v>70</v>
      </c>
      <c r="K14" s="3">
        <v>22.333333333333332</v>
      </c>
      <c r="L14" s="3">
        <v>51</v>
      </c>
      <c r="M14" s="3">
        <v>12</v>
      </c>
      <c r="N14" s="3">
        <v>104.33333333333333</v>
      </c>
      <c r="O14" s="3">
        <v>22.5</v>
      </c>
      <c r="P14" s="3">
        <v>13.666666666666666</v>
      </c>
      <c r="Q14" s="3">
        <v>17.5</v>
      </c>
      <c r="R14" s="3">
        <v>15.666666666666666</v>
      </c>
      <c r="S14" s="3">
        <v>22.666666666666668</v>
      </c>
      <c r="T14" s="3">
        <v>17</v>
      </c>
      <c r="U14" s="3">
        <v>29.333333333333332</v>
      </c>
      <c r="V14" s="3">
        <v>3.3333333333333335</v>
      </c>
      <c r="W14" s="3">
        <v>29.333333333333332</v>
      </c>
      <c r="X14" s="3">
        <v>16.333333333333332</v>
      </c>
      <c r="Y14" s="3">
        <v>50.333333333333336</v>
      </c>
      <c r="Z14" s="1">
        <v>41339</v>
      </c>
      <c r="AA14" s="3">
        <v>176</v>
      </c>
      <c r="AB14" s="3">
        <v>0.32</v>
      </c>
      <c r="AC14" s="3">
        <f>AA14/(1+0.25*((AB14^2)/(1-AB14)))</f>
        <v>169.61451247165533</v>
      </c>
      <c r="AD14" s="3">
        <f>AVERAGE(B14:Y14)</f>
        <v>28.187500000000011</v>
      </c>
      <c r="AE14" s="3">
        <f t="shared" si="0"/>
        <v>0.41399999999999998</v>
      </c>
      <c r="AF14" s="3">
        <f t="shared" si="1"/>
        <v>26.266838302994849</v>
      </c>
      <c r="AG14" s="1">
        <v>41339</v>
      </c>
      <c r="AH14" s="3">
        <f t="shared" si="2"/>
        <v>0.15486197448690814</v>
      </c>
      <c r="AI14" s="3"/>
      <c r="AJ14" s="3"/>
      <c r="AK14" s="3" t="s">
        <v>14</v>
      </c>
      <c r="AL14" s="3"/>
      <c r="AM14" s="3"/>
      <c r="AN14" s="3"/>
      <c r="AO14" s="1">
        <v>41339</v>
      </c>
      <c r="AP14" s="4">
        <f>AA14</f>
        <v>176</v>
      </c>
      <c r="AQ14" s="3">
        <f>AVERAGE(B14:Y14)</f>
        <v>28.187500000000011</v>
      </c>
      <c r="AU14" s="1">
        <v>41704</v>
      </c>
      <c r="AV14">
        <v>39</v>
      </c>
      <c r="AW14">
        <v>32</v>
      </c>
      <c r="AX14">
        <v>25</v>
      </c>
      <c r="AY14" s="12">
        <f t="shared" si="4"/>
        <v>0.32</v>
      </c>
    </row>
    <row r="15" spans="1:53">
      <c r="A15" s="1">
        <v>41340</v>
      </c>
      <c r="B15" s="3">
        <v>23</v>
      </c>
      <c r="C15" s="3">
        <v>13.333333333333334</v>
      </c>
      <c r="D15" s="3">
        <v>11.666666666666666</v>
      </c>
      <c r="E15" s="3">
        <v>8.3333333333333339</v>
      </c>
      <c r="F15" s="3">
        <v>12</v>
      </c>
      <c r="G15" s="3">
        <v>15</v>
      </c>
      <c r="H15" s="3">
        <v>15</v>
      </c>
      <c r="I15" s="3">
        <v>23</v>
      </c>
      <c r="J15" s="3">
        <v>35.333333333333336</v>
      </c>
      <c r="K15" s="3">
        <v>16.666666666666668</v>
      </c>
      <c r="L15" s="3">
        <v>40</v>
      </c>
      <c r="M15" s="3">
        <v>13.5</v>
      </c>
      <c r="N15" s="3">
        <v>56</v>
      </c>
      <c r="O15" s="3">
        <v>10.666666666666666</v>
      </c>
      <c r="P15" s="3">
        <v>9.3333333333333339</v>
      </c>
      <c r="Q15" s="3">
        <v>9.3333333333333339</v>
      </c>
      <c r="R15" s="3">
        <v>9.6666666666666661</v>
      </c>
      <c r="S15" s="3">
        <v>16.333333333333332</v>
      </c>
      <c r="T15" s="3">
        <v>7.666666666666667</v>
      </c>
      <c r="U15" s="3">
        <v>15.666666666666666</v>
      </c>
      <c r="V15" s="3">
        <v>1.3333333333333333</v>
      </c>
      <c r="W15" s="3">
        <v>15</v>
      </c>
      <c r="X15" s="3">
        <v>11.666666666666666</v>
      </c>
      <c r="Y15" s="3">
        <v>3.3333333333333335</v>
      </c>
      <c r="Z15" s="1">
        <v>41340</v>
      </c>
      <c r="AA15" s="3">
        <v>89.666666666666671</v>
      </c>
      <c r="AB15" s="3">
        <v>0.33333333333333337</v>
      </c>
      <c r="AC15" s="3">
        <f>AA15/(1+0.25*((AB15^2)/(1-AB15)))</f>
        <v>86.08</v>
      </c>
      <c r="AD15" s="3">
        <f>AVERAGE(B15:Y15)</f>
        <v>16.368055555555557</v>
      </c>
      <c r="AE15" s="3">
        <f t="shared" si="0"/>
        <v>0.41666666666666674</v>
      </c>
      <c r="AF15" s="3">
        <f t="shared" si="1"/>
        <v>15.23453370267775</v>
      </c>
      <c r="AG15" s="1">
        <v>41340</v>
      </c>
      <c r="AH15" s="3">
        <f t="shared" si="2"/>
        <v>0.17698110714077311</v>
      </c>
      <c r="AI15" s="3"/>
      <c r="AJ15" s="3" t="s">
        <v>11</v>
      </c>
      <c r="AK15" s="5">
        <f>AVERAGE(AH5,AH8,AH13,AH14)</f>
        <v>0.16962406959220383</v>
      </c>
      <c r="AL15" s="3"/>
      <c r="AM15" s="3"/>
      <c r="AN15" s="3"/>
      <c r="AO15" s="1">
        <v>41340</v>
      </c>
      <c r="AP15" s="4">
        <f>AA15</f>
        <v>89.666666666666671</v>
      </c>
      <c r="AQ15" s="3">
        <f>AVERAGE(B15:Y15)</f>
        <v>16.368055555555557</v>
      </c>
      <c r="AU15" s="1">
        <v>41705</v>
      </c>
      <c r="AV15">
        <v>53</v>
      </c>
      <c r="AW15">
        <v>26</v>
      </c>
      <c r="AX15">
        <v>21</v>
      </c>
      <c r="AY15" s="12">
        <f t="shared" si="4"/>
        <v>0.33333333333333337</v>
      </c>
    </row>
    <row r="16" spans="1:53">
      <c r="A16" s="1">
        <v>41341</v>
      </c>
      <c r="B16" s="3">
        <v>13</v>
      </c>
      <c r="C16" s="3">
        <v>9.3333333333333339</v>
      </c>
      <c r="D16" s="3">
        <v>11.333333333333334</v>
      </c>
      <c r="E16" s="3">
        <v>5.5</v>
      </c>
      <c r="F16" s="3">
        <v>10.666666666666666</v>
      </c>
      <c r="G16" s="3">
        <v>16.333333333333332</v>
      </c>
      <c r="H16" s="3">
        <v>15.666666666666666</v>
      </c>
      <c r="I16" s="3">
        <v>16.333333333333332</v>
      </c>
      <c r="J16" s="3">
        <v>45.333333333333336</v>
      </c>
      <c r="K16" s="3">
        <v>16.666666666666668</v>
      </c>
      <c r="L16" s="3">
        <v>30</v>
      </c>
      <c r="M16" s="3">
        <v>8</v>
      </c>
      <c r="N16" s="3">
        <v>61.333333333333336</v>
      </c>
      <c r="O16" s="3">
        <v>8.3333333333333339</v>
      </c>
      <c r="P16" s="3">
        <v>8.6666666666666661</v>
      </c>
      <c r="Q16" s="3">
        <v>11</v>
      </c>
      <c r="R16" s="3">
        <v>9.6666666666666661</v>
      </c>
      <c r="S16" s="3">
        <v>11.333333333333334</v>
      </c>
      <c r="T16" s="3">
        <v>10.666666666666666</v>
      </c>
      <c r="U16" s="3">
        <v>16</v>
      </c>
      <c r="V16" s="3">
        <v>2</v>
      </c>
      <c r="W16" s="3">
        <v>12.666666666666666</v>
      </c>
      <c r="X16" s="3">
        <v>15.333333333333334</v>
      </c>
      <c r="Y16" s="3">
        <v>4.666666666666667</v>
      </c>
      <c r="Z16" s="1">
        <v>41341</v>
      </c>
      <c r="AA16" s="3">
        <v>109.66666666666667</v>
      </c>
      <c r="AB16" s="3">
        <v>0.36333333333333334</v>
      </c>
      <c r="AC16" s="3">
        <f>AA16/(1+0.25*((AB16^2)/(1-AB16)))</f>
        <v>104.26205300293263</v>
      </c>
      <c r="AD16" s="3">
        <f>AVERAGE(B16:Y16)</f>
        <v>15.409722222222223</v>
      </c>
      <c r="AE16" s="3">
        <f t="shared" si="0"/>
        <v>0.42266666666666663</v>
      </c>
      <c r="AF16" s="3">
        <f t="shared" si="1"/>
        <v>14.303241516486851</v>
      </c>
      <c r="AG16" s="1">
        <v>41341</v>
      </c>
      <c r="AH16" s="3">
        <f t="shared" si="2"/>
        <v>0.13718549658795359</v>
      </c>
      <c r="AI16" s="3"/>
      <c r="AJ16" s="3" t="s">
        <v>12</v>
      </c>
      <c r="AK16" s="5">
        <f>AVERAGE(AH3,AH4,AH7,AH9,AH10,AH15,AH16,AH17,AH18)</f>
        <v>0.25170766983092197</v>
      </c>
      <c r="AL16" s="3"/>
      <c r="AM16" s="3"/>
      <c r="AN16" s="3"/>
      <c r="AO16" s="1">
        <v>41341</v>
      </c>
      <c r="AP16" s="4">
        <f>AA16</f>
        <v>109.66666666666667</v>
      </c>
      <c r="AQ16" s="3">
        <f>AVERAGE(B16:Y16)</f>
        <v>15.409722222222223</v>
      </c>
      <c r="AU16" s="1">
        <v>41706</v>
      </c>
      <c r="AV16">
        <v>38</v>
      </c>
      <c r="AW16">
        <v>30</v>
      </c>
      <c r="AX16">
        <v>41</v>
      </c>
      <c r="AY16" s="12">
        <f t="shared" si="4"/>
        <v>0.36333333333333334</v>
      </c>
    </row>
    <row r="17" spans="1:51">
      <c r="A17" s="1">
        <v>41344</v>
      </c>
      <c r="B17" s="3">
        <v>26.333333333333332</v>
      </c>
      <c r="C17" s="3">
        <v>18.333333333333332</v>
      </c>
      <c r="D17" s="3">
        <v>20.333333333333332</v>
      </c>
      <c r="E17" s="3">
        <v>8</v>
      </c>
      <c r="F17" s="3">
        <v>16</v>
      </c>
      <c r="G17" s="3">
        <v>22.666666666666668</v>
      </c>
      <c r="H17" s="3">
        <v>26.333333333333332</v>
      </c>
      <c r="I17" s="3">
        <v>29.333333333333332</v>
      </c>
      <c r="J17" s="3">
        <v>58.333333333333336</v>
      </c>
      <c r="K17" s="3">
        <v>29.333333333333332</v>
      </c>
      <c r="L17" s="3">
        <v>59.333333333333336</v>
      </c>
      <c r="M17" s="3">
        <v>12.333333333333334</v>
      </c>
      <c r="N17" s="3">
        <v>82</v>
      </c>
      <c r="O17" s="3">
        <v>15.333333333333334</v>
      </c>
      <c r="P17" s="3">
        <v>15.666666666666666</v>
      </c>
      <c r="Q17" s="3">
        <v>17</v>
      </c>
      <c r="R17" s="3">
        <v>14.666666666666666</v>
      </c>
      <c r="S17" s="3">
        <v>35.666666666666664</v>
      </c>
      <c r="T17" s="3">
        <v>23.666666666666668</v>
      </c>
      <c r="U17" s="3">
        <v>35.666666666666664</v>
      </c>
      <c r="V17" s="3">
        <v>4</v>
      </c>
      <c r="W17" s="3">
        <v>22</v>
      </c>
      <c r="X17" s="3">
        <v>15</v>
      </c>
      <c r="Y17" s="3">
        <v>7.333333333333333</v>
      </c>
      <c r="Z17" s="1">
        <v>41344</v>
      </c>
      <c r="AA17" s="3">
        <v>129.33333333333334</v>
      </c>
      <c r="AB17" s="3">
        <v>0.30333333333333334</v>
      </c>
      <c r="AC17" s="3">
        <f>AA17/(1+0.25*((AB17^2)/(1-AB17)))</f>
        <v>125.1994549966999</v>
      </c>
      <c r="AD17" s="3">
        <f>AVERAGE(B17:Y17)</f>
        <v>25.611111111111114</v>
      </c>
      <c r="AE17" s="3">
        <f t="shared" si="0"/>
        <v>0.41066666666666662</v>
      </c>
      <c r="AF17" s="3">
        <f t="shared" si="1"/>
        <v>23.901185006681384</v>
      </c>
      <c r="AG17" s="1">
        <v>41344</v>
      </c>
      <c r="AH17" s="3">
        <f t="shared" si="2"/>
        <v>0.19090486462030837</v>
      </c>
      <c r="AI17" s="3"/>
      <c r="AJ17" s="3" t="s">
        <v>13</v>
      </c>
      <c r="AK17" s="5">
        <f>AVERAGE(AH2,AH6,AH11,AH12)</f>
        <v>0.52964184325397445</v>
      </c>
      <c r="AL17" s="3"/>
      <c r="AM17" s="3"/>
      <c r="AN17" s="3"/>
      <c r="AO17" s="1">
        <v>41344</v>
      </c>
      <c r="AP17" s="4">
        <f>AA17</f>
        <v>129.33333333333334</v>
      </c>
      <c r="AQ17" s="3">
        <f>AVERAGE(B17:Y17)</f>
        <v>25.611111111111114</v>
      </c>
      <c r="AU17" s="1">
        <v>41709</v>
      </c>
      <c r="AV17">
        <v>42</v>
      </c>
      <c r="AW17">
        <v>27</v>
      </c>
      <c r="AX17">
        <v>22</v>
      </c>
      <c r="AY17" s="12">
        <f t="shared" si="4"/>
        <v>0.30333333333333334</v>
      </c>
    </row>
    <row r="18" spans="1:51">
      <c r="A18" s="1">
        <v>41345</v>
      </c>
      <c r="B18" s="3">
        <v>37</v>
      </c>
      <c r="C18" s="3">
        <v>32.666666666666664</v>
      </c>
      <c r="D18" s="3">
        <v>35</v>
      </c>
      <c r="E18" s="3">
        <v>23</v>
      </c>
      <c r="F18" s="3">
        <v>26.333333333333332</v>
      </c>
      <c r="G18" s="3">
        <v>40.333333333333336</v>
      </c>
      <c r="H18" s="3">
        <v>33.666666666666664</v>
      </c>
      <c r="I18" s="3">
        <v>34.333333333333336</v>
      </c>
      <c r="J18" s="3">
        <v>58.666666666666664</v>
      </c>
      <c r="K18" s="3">
        <v>38</v>
      </c>
      <c r="L18" s="3">
        <v>68.5</v>
      </c>
      <c r="M18" s="3">
        <v>13.666666666666666</v>
      </c>
      <c r="N18" s="3">
        <v>97</v>
      </c>
      <c r="O18" s="3">
        <v>35</v>
      </c>
      <c r="P18" s="3">
        <v>24</v>
      </c>
      <c r="Q18" s="3">
        <v>19</v>
      </c>
      <c r="R18" s="3">
        <v>24.333333333333332</v>
      </c>
      <c r="S18" s="3">
        <v>33.666666666666664</v>
      </c>
      <c r="T18" s="3">
        <v>25.333333333333332</v>
      </c>
      <c r="U18" s="3">
        <v>35.333333333333336</v>
      </c>
      <c r="V18" s="3">
        <v>3</v>
      </c>
      <c r="W18" s="3">
        <v>21.333333333333332</v>
      </c>
      <c r="X18" s="3">
        <v>16.333333333333332</v>
      </c>
      <c r="Y18" s="3">
        <v>7</v>
      </c>
      <c r="Z18" s="1">
        <v>41345</v>
      </c>
      <c r="AA18" s="3">
        <v>147</v>
      </c>
      <c r="AB18" s="3">
        <v>0.89</v>
      </c>
      <c r="AC18" s="3">
        <f>AA18/(1+0.25*((AB18^2)/(1-AB18)))</f>
        <v>52.495738982225461</v>
      </c>
      <c r="AD18" s="3">
        <f>AVERAGE(B18:Y18)</f>
        <v>32.604166666666679</v>
      </c>
      <c r="AE18" s="3">
        <f t="shared" si="0"/>
        <v>0.52800000000000002</v>
      </c>
      <c r="AF18" s="3">
        <f t="shared" si="1"/>
        <v>28.409230761657223</v>
      </c>
      <c r="AG18" s="1">
        <v>41345</v>
      </c>
      <c r="AH18" s="3">
        <f t="shared" si="2"/>
        <v>0.54117212772785828</v>
      </c>
      <c r="AI18" s="3"/>
      <c r="AJ18" s="3" t="s">
        <v>15</v>
      </c>
      <c r="AK18" s="5">
        <f>AH19</f>
        <v>0.2061989598677724</v>
      </c>
      <c r="AL18" s="3"/>
      <c r="AM18" s="3"/>
      <c r="AN18" s="3"/>
      <c r="AO18" s="1">
        <v>41345</v>
      </c>
      <c r="AP18" s="4">
        <f>AA18</f>
        <v>147</v>
      </c>
      <c r="AQ18" s="3">
        <f>AVERAGE(B18:Y18)</f>
        <v>32.604166666666679</v>
      </c>
      <c r="AU18" s="1">
        <v>41710</v>
      </c>
      <c r="AV18">
        <v>93</v>
      </c>
      <c r="AW18">
        <v>87</v>
      </c>
      <c r="AX18">
        <v>87</v>
      </c>
      <c r="AY18" s="12">
        <f t="shared" si="4"/>
        <v>0.89</v>
      </c>
    </row>
    <row r="19" spans="1:51">
      <c r="A19" t="s">
        <v>7</v>
      </c>
      <c r="Z19" t="s">
        <v>7</v>
      </c>
      <c r="AA19" s="6">
        <f>AVERAGE(AA2:AA18)</f>
        <v>96.392156862745097</v>
      </c>
      <c r="AB19" s="6">
        <f>AVERAGE(AB2:AB18)</f>
        <v>0.36294117647058821</v>
      </c>
      <c r="AC19" s="3">
        <f>AVERAGE(AC2:AC18)</f>
        <v>80.896753854412992</v>
      </c>
      <c r="AD19" s="7">
        <f>AVERAGE(AD2:AD18)</f>
        <v>18.184640522875821</v>
      </c>
      <c r="AE19" s="7">
        <f>AVERAGE(AE2:AE18)</f>
        <v>0.4225882352941176</v>
      </c>
      <c r="AF19" s="7">
        <f>AVERAGE(AF2:AF18)</f>
        <v>16.680826501459165</v>
      </c>
      <c r="AG19" t="s">
        <v>7</v>
      </c>
      <c r="AH19" s="3">
        <f t="shared" si="2"/>
        <v>0.2061989598677724</v>
      </c>
      <c r="AI19" s="3"/>
      <c r="AJ19" s="3"/>
      <c r="AK19" s="3"/>
      <c r="AL19" s="3"/>
      <c r="AM19" s="3"/>
      <c r="AN19" s="3"/>
      <c r="AO19" t="s">
        <v>7</v>
      </c>
      <c r="AP19" s="4">
        <f>AA19</f>
        <v>96.392156862745097</v>
      </c>
      <c r="AQ19" s="3">
        <f>AVERAGE(AQ2:AQ18)</f>
        <v>18.184640522875821</v>
      </c>
      <c r="AR19" s="3">
        <f>AQ19/AP19</f>
        <v>0.18865269867100629</v>
      </c>
      <c r="AY19" s="12"/>
    </row>
    <row r="20" spans="1:51">
      <c r="A20" t="s">
        <v>16</v>
      </c>
      <c r="B20" s="3">
        <f>AVERAGE(B2:B18)</f>
        <v>22.176470588235293</v>
      </c>
      <c r="C20" s="3">
        <f t="shared" ref="C20:R20" si="5">AVERAGE(C2:C18)</f>
        <v>17.098039215686274</v>
      </c>
      <c r="D20" s="3">
        <f t="shared" si="5"/>
        <v>25.725490196078425</v>
      </c>
      <c r="E20" s="3">
        <f t="shared" si="5"/>
        <v>11.833333333333334</v>
      </c>
      <c r="F20" s="3">
        <f t="shared" si="5"/>
        <v>20.147058823529413</v>
      </c>
      <c r="G20" s="3">
        <f t="shared" si="5"/>
        <v>19.3921568627451</v>
      </c>
      <c r="H20" s="3">
        <f t="shared" si="5"/>
        <v>19.686274509803923</v>
      </c>
      <c r="I20" s="3">
        <f t="shared" si="5"/>
        <v>21.70588235294117</v>
      </c>
      <c r="J20" s="3">
        <f t="shared" si="5"/>
        <v>34.117647058823522</v>
      </c>
      <c r="K20" s="3">
        <f t="shared" si="5"/>
        <v>19.470588235294116</v>
      </c>
      <c r="L20" s="3">
        <f t="shared" si="5"/>
        <v>31.470588235294116</v>
      </c>
      <c r="M20" s="3">
        <f t="shared" si="5"/>
        <v>14.137254901960784</v>
      </c>
      <c r="N20" s="3">
        <f t="shared" si="5"/>
        <v>50.885416666666671</v>
      </c>
      <c r="O20" s="3">
        <f t="shared" si="5"/>
        <v>14.401960784313726</v>
      </c>
      <c r="P20" s="3">
        <f t="shared" si="5"/>
        <v>14.352941176470589</v>
      </c>
      <c r="Q20" s="3">
        <f t="shared" si="5"/>
        <v>11.450980392156863</v>
      </c>
      <c r="R20" s="3">
        <f t="shared" si="5"/>
        <v>13.245098039215684</v>
      </c>
      <c r="S20" s="3">
        <f t="shared" ref="S20:Y20" si="6">AVERAGE(S2:S18)</f>
        <v>17.058823529411768</v>
      </c>
      <c r="T20" s="3">
        <f t="shared" si="6"/>
        <v>10.960784313725489</v>
      </c>
      <c r="U20" s="3">
        <f t="shared" si="6"/>
        <v>20.313725490196077</v>
      </c>
      <c r="V20" s="3">
        <f t="shared" si="6"/>
        <v>1.3921568627450982</v>
      </c>
      <c r="W20" s="3">
        <f t="shared" si="6"/>
        <v>10.19607843137255</v>
      </c>
      <c r="X20" s="3">
        <f t="shared" si="6"/>
        <v>8.0588235294117645</v>
      </c>
      <c r="Y20" s="3">
        <f t="shared" si="6"/>
        <v>9.2745098039215694</v>
      </c>
      <c r="AC20" s="3">
        <f>AA19/(1+0.25*((AB19^2)/(1-AB19)))</f>
        <v>91.654259880034957</v>
      </c>
      <c r="AY20" s="12"/>
    </row>
    <row r="21" spans="1:51">
      <c r="AY21" s="12"/>
    </row>
    <row r="22" spans="1:51">
      <c r="AU22" t="s">
        <v>34</v>
      </c>
      <c r="AY22" s="12"/>
    </row>
    <row r="23" spans="1:51">
      <c r="A23" t="s">
        <v>4</v>
      </c>
      <c r="B23">
        <v>1138</v>
      </c>
      <c r="C23">
        <v>1135</v>
      </c>
      <c r="D23">
        <v>1127</v>
      </c>
      <c r="E23">
        <v>1118</v>
      </c>
      <c r="F23">
        <v>1114</v>
      </c>
      <c r="G23">
        <v>1109</v>
      </c>
      <c r="H23">
        <v>1200</v>
      </c>
      <c r="I23">
        <v>1300</v>
      </c>
      <c r="J23">
        <v>1501</v>
      </c>
      <c r="K23">
        <v>1505</v>
      </c>
      <c r="L23">
        <v>1632</v>
      </c>
      <c r="M23">
        <v>1768</v>
      </c>
      <c r="N23">
        <v>1717</v>
      </c>
      <c r="O23">
        <v>2120</v>
      </c>
      <c r="P23">
        <v>2505</v>
      </c>
      <c r="Q23">
        <v>3309</v>
      </c>
      <c r="R23">
        <v>3202</v>
      </c>
      <c r="S23">
        <v>1600</v>
      </c>
      <c r="T23">
        <v>1611</v>
      </c>
      <c r="U23">
        <v>1680</v>
      </c>
      <c r="V23">
        <v>2250</v>
      </c>
      <c r="W23">
        <v>2625</v>
      </c>
      <c r="X23">
        <v>2635</v>
      </c>
      <c r="Y23">
        <v>2645</v>
      </c>
      <c r="AA23" t="s">
        <v>1</v>
      </c>
      <c r="AB23" t="s">
        <v>36</v>
      </c>
      <c r="AC23" t="s">
        <v>35</v>
      </c>
      <c r="AD23" t="s">
        <v>30</v>
      </c>
      <c r="AE23" t="s">
        <v>41</v>
      </c>
      <c r="AF23" t="s">
        <v>40</v>
      </c>
      <c r="AH23" t="s">
        <v>6</v>
      </c>
      <c r="AK23" t="s">
        <v>1</v>
      </c>
      <c r="AL23" t="s">
        <v>5</v>
      </c>
      <c r="AM23" t="s">
        <v>5</v>
      </c>
      <c r="AO23" t="s">
        <v>4</v>
      </c>
      <c r="AP23" t="s">
        <v>28</v>
      </c>
      <c r="AQ23" t="s">
        <v>29</v>
      </c>
      <c r="AY23" s="12"/>
    </row>
    <row r="24" spans="1:51">
      <c r="A24" s="1">
        <v>41485</v>
      </c>
      <c r="B24" s="3">
        <v>4</v>
      </c>
      <c r="C24" s="3">
        <v>3.6666666666666665</v>
      </c>
      <c r="D24" s="3">
        <v>2.3333333333333335</v>
      </c>
      <c r="E24" s="3">
        <v>2.3333333333333335</v>
      </c>
      <c r="F24" s="3">
        <v>1.6666666666666667</v>
      </c>
      <c r="G24" s="3">
        <v>2</v>
      </c>
      <c r="H24" s="3">
        <v>4.333333333333333</v>
      </c>
      <c r="I24" s="3">
        <v>5</v>
      </c>
      <c r="J24" s="3">
        <v>3.6666666666666665</v>
      </c>
      <c r="K24" s="3">
        <v>1.3333333333333333</v>
      </c>
      <c r="L24" s="3">
        <v>13.666666666666666</v>
      </c>
      <c r="M24" s="3">
        <v>2.3333333333333335</v>
      </c>
      <c r="N24" s="3">
        <v>3.3333333333333335</v>
      </c>
      <c r="O24" s="3">
        <v>2.3333333333333335</v>
      </c>
      <c r="P24" s="3">
        <v>1.6666666666666667</v>
      </c>
      <c r="Q24" s="3">
        <v>2</v>
      </c>
      <c r="R24" s="3">
        <v>0.66666666666666663</v>
      </c>
      <c r="S24" s="3">
        <v>19.666666666666668</v>
      </c>
      <c r="T24" s="3">
        <v>21</v>
      </c>
      <c r="U24" s="3">
        <v>21.333333333333332</v>
      </c>
      <c r="V24" s="3">
        <v>13</v>
      </c>
      <c r="W24" s="3">
        <v>37</v>
      </c>
      <c r="X24" s="3">
        <v>13.333333333333334</v>
      </c>
      <c r="Y24" s="3">
        <v>55.666666666666664</v>
      </c>
      <c r="Z24" s="1">
        <v>41485</v>
      </c>
      <c r="AA24" s="3">
        <v>182</v>
      </c>
      <c r="AB24" s="12">
        <v>0.56666666666666665</v>
      </c>
      <c r="AC24" s="3">
        <f>AA24/(1+0.25*((AB24^2)/(1-AB24)))</f>
        <v>153.55327203893998</v>
      </c>
      <c r="AD24" s="3">
        <f>AVERAGE(B24:R24)</f>
        <v>3.3137254901960786</v>
      </c>
      <c r="AE24" s="3">
        <f>((AB24*20)+35)/100</f>
        <v>0.46333333333333326</v>
      </c>
      <c r="AF24" s="3">
        <f>AD24/(1+0.25*((AE24^2)/(1-AE24)))</f>
        <v>3.0124635433951581</v>
      </c>
      <c r="AG24" s="1">
        <v>41485</v>
      </c>
      <c r="AH24" s="3">
        <f t="shared" ref="AH24:AH48" si="7">AF24/AC24</f>
        <v>1.9618361128971706E-2</v>
      </c>
      <c r="AI24" s="3"/>
      <c r="AJ24" s="1">
        <v>41485</v>
      </c>
      <c r="AK24" s="3">
        <v>182</v>
      </c>
      <c r="AL24" s="3">
        <f>AD24</f>
        <v>3.3137254901960786</v>
      </c>
      <c r="AM24" s="3"/>
      <c r="AN24" s="3"/>
      <c r="AO24" s="1">
        <v>41485</v>
      </c>
      <c r="AP24" s="4">
        <f>AA24</f>
        <v>182</v>
      </c>
      <c r="AQ24" s="3">
        <f>AVERAGE(B24:Y24)</f>
        <v>9.8888888888888875</v>
      </c>
      <c r="AU24" s="1">
        <v>41850</v>
      </c>
      <c r="AV24">
        <v>74</v>
      </c>
      <c r="AW24">
        <v>52</v>
      </c>
      <c r="AX24">
        <v>44</v>
      </c>
      <c r="AY24" s="12">
        <f>AVERAGE(AV24:AX24)/100</f>
        <v>0.56666666666666665</v>
      </c>
    </row>
    <row r="25" spans="1:51">
      <c r="A25" s="1">
        <v>41486</v>
      </c>
      <c r="B25" s="3">
        <v>2</v>
      </c>
      <c r="C25" s="3">
        <v>2</v>
      </c>
      <c r="D25" s="3">
        <v>1.3333333333333333</v>
      </c>
      <c r="E25" s="3">
        <v>1</v>
      </c>
      <c r="F25" s="3">
        <v>1</v>
      </c>
      <c r="G25" s="3">
        <v>1</v>
      </c>
      <c r="H25" s="3">
        <v>4.666666666666667</v>
      </c>
      <c r="I25" s="3">
        <v>4</v>
      </c>
      <c r="J25" s="3">
        <v>3</v>
      </c>
      <c r="K25" s="3">
        <v>2</v>
      </c>
      <c r="L25" s="3">
        <v>4.333333333333333</v>
      </c>
      <c r="M25" s="3">
        <v>2</v>
      </c>
      <c r="N25" s="3">
        <v>1.6666666666666667</v>
      </c>
      <c r="O25" s="3">
        <v>2.3333333333333335</v>
      </c>
      <c r="P25" s="3">
        <v>2.3333333333333335</v>
      </c>
      <c r="Q25" s="3">
        <v>2.6666666666666665</v>
      </c>
      <c r="R25" s="3">
        <v>2</v>
      </c>
      <c r="S25" s="3">
        <v>12.666666666666666</v>
      </c>
      <c r="T25" s="3">
        <v>11.666666666666666</v>
      </c>
      <c r="U25" s="3">
        <v>9</v>
      </c>
      <c r="V25" s="3">
        <v>5</v>
      </c>
      <c r="W25" s="3">
        <v>12</v>
      </c>
      <c r="X25" s="3">
        <v>12.333333333333334</v>
      </c>
      <c r="Y25" s="3">
        <v>20.666666666666668</v>
      </c>
      <c r="Z25" s="1">
        <v>41486</v>
      </c>
      <c r="AA25" s="3">
        <v>82.666666666666671</v>
      </c>
      <c r="AB25" s="12">
        <v>0.57666666666666666</v>
      </c>
      <c r="AC25" s="3">
        <f>AA25/(1+0.25*((AB25^2)/(1-AB25)))</f>
        <v>69.097071776842967</v>
      </c>
      <c r="AD25" s="3">
        <f>AVERAGE(B25:R25)</f>
        <v>2.3137254901960786</v>
      </c>
      <c r="AE25" s="3">
        <f t="shared" ref="AE25:AE47" si="8">((AB25*20)+35)/100</f>
        <v>0.46533333333333332</v>
      </c>
      <c r="AF25" s="3">
        <f t="shared" ref="AF25:AF47" si="9">AD25/(1+0.25*((AE25^2)/(1-AE25)))</f>
        <v>2.1010036712728044</v>
      </c>
      <c r="AG25" s="1">
        <v>41486</v>
      </c>
      <c r="AH25" s="3">
        <f t="shared" si="7"/>
        <v>3.0406551496975735E-2</v>
      </c>
      <c r="AI25" s="3"/>
      <c r="AJ25" s="1">
        <v>41492</v>
      </c>
      <c r="AK25" s="3">
        <v>206</v>
      </c>
      <c r="AL25" s="3">
        <f>AD29</f>
        <v>9.1568627450980387</v>
      </c>
      <c r="AM25" s="3"/>
      <c r="AN25" s="3"/>
      <c r="AO25" s="1">
        <v>41486</v>
      </c>
      <c r="AP25" s="4">
        <f>AA25</f>
        <v>82.666666666666671</v>
      </c>
      <c r="AQ25" s="3">
        <f>AVERAGE(B25:Y25)</f>
        <v>5.1111111111111107</v>
      </c>
      <c r="AU25" s="1">
        <v>41851</v>
      </c>
      <c r="AV25">
        <v>69</v>
      </c>
      <c r="AW25">
        <v>49</v>
      </c>
      <c r="AX25">
        <v>55</v>
      </c>
      <c r="AY25" s="12">
        <f t="shared" ref="AY25:AY47" si="10">AVERAGE(AV25:AX25)/100</f>
        <v>0.57666666666666666</v>
      </c>
    </row>
    <row r="26" spans="1:51">
      <c r="A26" s="1">
        <v>41487</v>
      </c>
      <c r="B26" s="3">
        <v>1</v>
      </c>
      <c r="C26" s="3">
        <v>1.6666666666666667</v>
      </c>
      <c r="D26" s="3">
        <v>1.3333333333333333</v>
      </c>
      <c r="E26" s="3">
        <v>1.3333333333333333</v>
      </c>
      <c r="F26" s="3">
        <v>1</v>
      </c>
      <c r="G26" s="3">
        <v>0.66666666666666663</v>
      </c>
      <c r="H26" s="3">
        <v>2</v>
      </c>
      <c r="I26" s="3">
        <v>2</v>
      </c>
      <c r="J26" s="3">
        <v>2.6666666666666665</v>
      </c>
      <c r="K26" s="3">
        <v>1</v>
      </c>
      <c r="L26" s="3">
        <v>2.6666666666666665</v>
      </c>
      <c r="M26" s="3">
        <v>1.6666666666666667</v>
      </c>
      <c r="N26" s="3">
        <v>2</v>
      </c>
      <c r="O26" s="3">
        <v>2</v>
      </c>
      <c r="P26" s="3">
        <v>1.6666666666666667</v>
      </c>
      <c r="Q26" s="3">
        <v>2</v>
      </c>
      <c r="R26" s="3">
        <v>1.6666666666666667</v>
      </c>
      <c r="S26" s="3">
        <v>6.333333333333333</v>
      </c>
      <c r="T26" s="3">
        <v>4.333333333333333</v>
      </c>
      <c r="U26" s="3">
        <v>5.333333333333333</v>
      </c>
      <c r="V26" s="3">
        <v>2.6666666666666665</v>
      </c>
      <c r="W26" s="3">
        <v>9.6666666666666661</v>
      </c>
      <c r="X26" s="3">
        <v>4.666666666666667</v>
      </c>
      <c r="Y26" s="3">
        <v>10</v>
      </c>
      <c r="Z26" s="1">
        <v>41487</v>
      </c>
      <c r="AA26" s="3">
        <v>47.333333333333336</v>
      </c>
      <c r="AB26" s="12">
        <v>0.78333333333333333</v>
      </c>
      <c r="AC26" s="3">
        <f>AA26/(1+0.25*((AB26^2)/(1-AB26)))</f>
        <v>27.712516419590919</v>
      </c>
      <c r="AD26" s="3">
        <f>AVERAGE(B26:R26)</f>
        <v>1.6666666666666667</v>
      </c>
      <c r="AE26" s="3">
        <f t="shared" si="8"/>
        <v>0.5066666666666666</v>
      </c>
      <c r="AF26" s="3">
        <f t="shared" si="9"/>
        <v>1.4748086734693877</v>
      </c>
      <c r="AG26" s="1">
        <v>41487</v>
      </c>
      <c r="AH26" s="3">
        <f t="shared" si="7"/>
        <v>5.321814342442014E-2</v>
      </c>
      <c r="AI26" s="3"/>
      <c r="AJ26" s="1">
        <v>41501</v>
      </c>
      <c r="AK26" s="3">
        <v>210</v>
      </c>
      <c r="AL26" s="3">
        <f>AD36</f>
        <v>4.2745098039215677</v>
      </c>
      <c r="AM26" s="3"/>
      <c r="AN26" s="3"/>
      <c r="AO26" s="1">
        <v>41487</v>
      </c>
      <c r="AP26" s="4">
        <f>AA26</f>
        <v>47.333333333333336</v>
      </c>
      <c r="AQ26" s="3">
        <f>AVERAGE(B26:Y26)</f>
        <v>2.9722222222222228</v>
      </c>
      <c r="AU26" s="1">
        <v>41852</v>
      </c>
      <c r="AV26">
        <v>74</v>
      </c>
      <c r="AW26">
        <v>83</v>
      </c>
      <c r="AX26">
        <v>78</v>
      </c>
      <c r="AY26" s="12">
        <f t="shared" si="10"/>
        <v>0.78333333333333333</v>
      </c>
    </row>
    <row r="27" spans="1:51">
      <c r="A27" s="1">
        <v>41488</v>
      </c>
      <c r="B27" s="3">
        <v>2.6666666666666665</v>
      </c>
      <c r="C27" s="3">
        <v>1.6666666666666667</v>
      </c>
      <c r="D27" s="3">
        <v>1.3333333333333333</v>
      </c>
      <c r="E27" s="3">
        <v>1</v>
      </c>
      <c r="F27" s="3">
        <v>1.3333333333333333</v>
      </c>
      <c r="G27" s="3">
        <v>1.3333333333333333</v>
      </c>
      <c r="H27" s="3">
        <v>1.3333333333333333</v>
      </c>
      <c r="I27" s="3">
        <v>3</v>
      </c>
      <c r="J27" s="3">
        <v>3</v>
      </c>
      <c r="K27" s="3">
        <v>1</v>
      </c>
      <c r="L27" s="3">
        <v>6.333333333333333</v>
      </c>
      <c r="M27" s="3">
        <v>1</v>
      </c>
      <c r="N27" s="3">
        <v>1</v>
      </c>
      <c r="O27" s="3">
        <v>0.66666666666666663</v>
      </c>
      <c r="P27" s="3">
        <v>0.33333333333333331</v>
      </c>
      <c r="Q27" s="3">
        <v>0.66666666666666663</v>
      </c>
      <c r="R27" s="3">
        <v>1</v>
      </c>
      <c r="S27" s="3">
        <v>7.333333333333333</v>
      </c>
      <c r="T27" s="3">
        <v>8</v>
      </c>
      <c r="U27" s="3">
        <v>10.333333333333334</v>
      </c>
      <c r="V27" s="3">
        <v>5.333333333333333</v>
      </c>
      <c r="W27" s="3">
        <v>12</v>
      </c>
      <c r="X27" s="3">
        <v>5.666666666666667</v>
      </c>
      <c r="Y27" s="3">
        <v>18.333333333333332</v>
      </c>
      <c r="Z27" s="1">
        <v>41488</v>
      </c>
      <c r="AA27" s="3">
        <v>120.66666666666667</v>
      </c>
      <c r="AB27" s="12">
        <v>0.64666666666666672</v>
      </c>
      <c r="AC27" s="3">
        <f>AA27/(1+0.25*((AB27^2)/(1-AB27)))</f>
        <v>93.11558154772014</v>
      </c>
      <c r="AD27" s="3">
        <f>AVERAGE(B27:R27)</f>
        <v>1.6862745098039214</v>
      </c>
      <c r="AE27" s="3">
        <f t="shared" si="8"/>
        <v>0.47933333333333339</v>
      </c>
      <c r="AF27" s="3">
        <f t="shared" si="9"/>
        <v>1.5187279614321874</v>
      </c>
      <c r="AG27" s="1">
        <v>41488</v>
      </c>
      <c r="AH27" s="3">
        <f t="shared" si="7"/>
        <v>1.6310137746966283E-2</v>
      </c>
      <c r="AI27" s="3"/>
      <c r="AJ27" s="1">
        <v>41502</v>
      </c>
      <c r="AK27" s="3">
        <v>505.33333333333331</v>
      </c>
      <c r="AL27" s="3">
        <f>AD37</f>
        <v>4</v>
      </c>
      <c r="AM27" s="3"/>
      <c r="AN27" s="3"/>
      <c r="AO27" s="1">
        <v>41488</v>
      </c>
      <c r="AP27" s="4">
        <f>AA27</f>
        <v>120.66666666666667</v>
      </c>
      <c r="AQ27" s="3">
        <f>AVERAGE(B27:Y27)</f>
        <v>3.9861111111111112</v>
      </c>
      <c r="AU27" s="1">
        <v>41853</v>
      </c>
      <c r="AV27">
        <v>74</v>
      </c>
      <c r="AW27">
        <v>58</v>
      </c>
      <c r="AX27">
        <v>62</v>
      </c>
      <c r="AY27" s="12">
        <f t="shared" si="10"/>
        <v>0.64666666666666672</v>
      </c>
    </row>
    <row r="28" spans="1:51">
      <c r="A28" s="1">
        <v>41491</v>
      </c>
      <c r="B28" s="3">
        <v>1.3333333333333333</v>
      </c>
      <c r="C28" s="3">
        <v>1.3333333333333333</v>
      </c>
      <c r="D28" s="3">
        <v>16.666666666666668</v>
      </c>
      <c r="E28" s="3">
        <v>5</v>
      </c>
      <c r="F28" s="3">
        <v>2</v>
      </c>
      <c r="G28" s="3">
        <v>1.3333333333333333</v>
      </c>
      <c r="H28" s="3">
        <v>1.6666666666666667</v>
      </c>
      <c r="I28" s="3">
        <v>1.6666666666666667</v>
      </c>
      <c r="J28" s="3">
        <v>3</v>
      </c>
      <c r="K28" s="3">
        <v>1.3333333333333333</v>
      </c>
      <c r="L28" s="3">
        <v>3</v>
      </c>
      <c r="M28" s="3">
        <v>1.6666666666666667</v>
      </c>
      <c r="N28" s="3">
        <v>2.3333333333333335</v>
      </c>
      <c r="O28" s="3">
        <v>2</v>
      </c>
      <c r="P28" s="3">
        <v>1</v>
      </c>
      <c r="Q28" s="3">
        <v>2</v>
      </c>
      <c r="R28" s="3">
        <v>1.3333333333333333</v>
      </c>
      <c r="S28" s="3">
        <v>4</v>
      </c>
      <c r="T28" s="3">
        <v>5</v>
      </c>
      <c r="U28" s="3">
        <v>7.333333333333333</v>
      </c>
      <c r="V28" s="3">
        <v>2.3333333333333335</v>
      </c>
      <c r="W28" s="3">
        <v>5.666666666666667</v>
      </c>
      <c r="X28" s="3">
        <v>9.3333333333333339</v>
      </c>
      <c r="Y28" s="3">
        <v>9</v>
      </c>
      <c r="Z28" s="1">
        <v>41491</v>
      </c>
      <c r="AA28" s="3">
        <v>38.333333333333336</v>
      </c>
      <c r="AB28" s="12">
        <v>0.53666666666666663</v>
      </c>
      <c r="AC28" s="3">
        <f>AA28/(1+0.25*((AB28^2)/(1-AB28)))</f>
        <v>33.177494927900959</v>
      </c>
      <c r="AD28" s="3">
        <f>AVERAGE(B28:R28)</f>
        <v>2.8627450980392162</v>
      </c>
      <c r="AE28" s="3">
        <f t="shared" si="8"/>
        <v>0.45733333333333337</v>
      </c>
      <c r="AF28" s="3">
        <f t="shared" si="9"/>
        <v>2.6111488259475655</v>
      </c>
      <c r="AG28" s="1">
        <v>41491</v>
      </c>
      <c r="AH28" s="3">
        <f t="shared" si="7"/>
        <v>7.8702410523215624E-2</v>
      </c>
      <c r="AI28" s="3"/>
      <c r="AJ28" s="1">
        <v>41506</v>
      </c>
      <c r="AK28" s="3">
        <v>240.33333333333334</v>
      </c>
      <c r="AL28" s="3">
        <f>AD39</f>
        <v>4.2352941176470598</v>
      </c>
      <c r="AM28" s="3"/>
      <c r="AN28" s="3"/>
      <c r="AO28" s="1">
        <v>41491</v>
      </c>
      <c r="AP28" s="4">
        <f>AA28</f>
        <v>38.333333333333336</v>
      </c>
      <c r="AQ28" s="3">
        <f>AVERAGE(B28:Y28)</f>
        <v>3.8055555555555554</v>
      </c>
      <c r="AU28" s="1">
        <v>41856</v>
      </c>
      <c r="AV28">
        <v>66</v>
      </c>
      <c r="AW28">
        <v>49</v>
      </c>
      <c r="AX28">
        <v>46</v>
      </c>
      <c r="AY28" s="12">
        <f t="shared" si="10"/>
        <v>0.53666666666666663</v>
      </c>
    </row>
    <row r="29" spans="1:51">
      <c r="A29" s="1">
        <v>41492</v>
      </c>
      <c r="B29" s="3">
        <v>3.3333333333333335</v>
      </c>
      <c r="C29" s="3">
        <v>2.6666666666666665</v>
      </c>
      <c r="D29" s="3">
        <v>81.333333333333329</v>
      </c>
      <c r="E29" s="3">
        <v>2</v>
      </c>
      <c r="F29" s="3">
        <v>3</v>
      </c>
      <c r="G29" s="3">
        <v>2</v>
      </c>
      <c r="H29" s="3">
        <v>3.6666666666666665</v>
      </c>
      <c r="I29" s="3">
        <v>3</v>
      </c>
      <c r="J29" s="3">
        <v>6.333333333333333</v>
      </c>
      <c r="K29" s="3">
        <v>1.6666666666666667</v>
      </c>
      <c r="L29" s="3">
        <v>9.6666666666666661</v>
      </c>
      <c r="M29" s="3">
        <v>1.6666666666666667</v>
      </c>
      <c r="N29" s="3">
        <v>1</v>
      </c>
      <c r="O29" s="3">
        <v>20</v>
      </c>
      <c r="P29" s="3">
        <v>1</v>
      </c>
      <c r="Q29" s="3">
        <v>10.666666666666666</v>
      </c>
      <c r="R29" s="3">
        <v>2.6666666666666665</v>
      </c>
      <c r="S29" s="3">
        <v>15.666666666666666</v>
      </c>
      <c r="T29" s="3">
        <v>17</v>
      </c>
      <c r="U29" s="3">
        <v>19.333333333333332</v>
      </c>
      <c r="V29" s="3">
        <v>11</v>
      </c>
      <c r="W29" s="3">
        <v>29</v>
      </c>
      <c r="X29" s="3">
        <v>11</v>
      </c>
      <c r="Y29" s="3">
        <v>15.666666666666666</v>
      </c>
      <c r="Z29" s="1">
        <v>41492</v>
      </c>
      <c r="AA29" s="3">
        <v>206</v>
      </c>
      <c r="AB29" s="12">
        <v>0.70333333333333325</v>
      </c>
      <c r="AC29" s="3">
        <f>AA29/(1+0.25*((AB29^2)/(1-AB29)))</f>
        <v>145.39158477673294</v>
      </c>
      <c r="AD29" s="3">
        <f>AVERAGE(B29:R29)</f>
        <v>9.1568627450980387</v>
      </c>
      <c r="AE29" s="3">
        <f t="shared" si="8"/>
        <v>0.49066666666666664</v>
      </c>
      <c r="AF29" s="3">
        <f t="shared" si="9"/>
        <v>8.1891432545998466</v>
      </c>
      <c r="AG29" s="1">
        <v>41492</v>
      </c>
      <c r="AH29" s="3">
        <f t="shared" si="7"/>
        <v>5.6324740301684627E-2</v>
      </c>
      <c r="AI29" s="3"/>
      <c r="AJ29" s="1">
        <v>41507</v>
      </c>
      <c r="AK29" s="3">
        <v>191.33333333333334</v>
      </c>
      <c r="AL29" s="3">
        <f>AD40</f>
        <v>4.7450980392156845</v>
      </c>
      <c r="AM29" s="3"/>
      <c r="AN29" s="3"/>
      <c r="AO29" s="1">
        <v>41492</v>
      </c>
      <c r="AP29" s="4">
        <f>AA29</f>
        <v>206</v>
      </c>
      <c r="AQ29" s="3">
        <f>AVERAGE(B29:Y29)</f>
        <v>11.430555555555555</v>
      </c>
      <c r="AU29" s="1">
        <v>41857</v>
      </c>
      <c r="AV29">
        <v>79</v>
      </c>
      <c r="AW29">
        <v>66</v>
      </c>
      <c r="AX29">
        <v>66</v>
      </c>
      <c r="AY29" s="12">
        <f t="shared" si="10"/>
        <v>0.70333333333333325</v>
      </c>
    </row>
    <row r="30" spans="1:51">
      <c r="A30" s="1">
        <v>41493</v>
      </c>
      <c r="B30" s="3">
        <v>3</v>
      </c>
      <c r="C30" s="3">
        <v>1</v>
      </c>
      <c r="D30" s="3">
        <v>27.666666666666668</v>
      </c>
      <c r="E30" s="3">
        <v>9</v>
      </c>
      <c r="F30" s="3">
        <v>3</v>
      </c>
      <c r="G30" s="3">
        <v>1</v>
      </c>
      <c r="H30" s="3">
        <v>1</v>
      </c>
      <c r="I30" s="3">
        <v>1</v>
      </c>
      <c r="J30" s="3">
        <v>2</v>
      </c>
      <c r="K30" s="3">
        <v>1.6666666666666667</v>
      </c>
      <c r="L30" s="3">
        <v>3</v>
      </c>
      <c r="M30" s="3">
        <v>1</v>
      </c>
      <c r="N30" s="3">
        <v>1.6666666666666667</v>
      </c>
      <c r="O30" s="3">
        <v>3</v>
      </c>
      <c r="P30" s="3">
        <v>1</v>
      </c>
      <c r="Q30" s="3">
        <v>9.3333333333333339</v>
      </c>
      <c r="R30" s="3">
        <v>1.6666666666666667</v>
      </c>
      <c r="S30" s="3">
        <v>4</v>
      </c>
      <c r="T30" s="3">
        <v>5</v>
      </c>
      <c r="U30" s="3">
        <v>4.333333333333333</v>
      </c>
      <c r="V30" s="3">
        <v>4</v>
      </c>
      <c r="W30" s="3">
        <v>7.333333333333333</v>
      </c>
      <c r="X30" s="3">
        <v>3.3333333333333335</v>
      </c>
      <c r="Y30" s="3">
        <v>6</v>
      </c>
      <c r="Z30" s="1">
        <v>41493</v>
      </c>
      <c r="AA30" s="3">
        <v>38</v>
      </c>
      <c r="AB30" s="12">
        <v>0.65666666666666673</v>
      </c>
      <c r="AC30" s="3">
        <f>AA30/(1+0.25*((AB30^2)/(1-AB30)))</f>
        <v>28.919579579949382</v>
      </c>
      <c r="AD30" s="3">
        <f>AVERAGE(B30:R30)</f>
        <v>4.1764705882352944</v>
      </c>
      <c r="AE30" s="3">
        <f t="shared" si="8"/>
        <v>0.48133333333333334</v>
      </c>
      <c r="AF30" s="3">
        <f t="shared" si="9"/>
        <v>3.7569276813299006</v>
      </c>
      <c r="AG30" s="1">
        <v>41493</v>
      </c>
      <c r="AH30" s="3">
        <f t="shared" si="7"/>
        <v>0.12990948471238034</v>
      </c>
      <c r="AI30" s="3"/>
      <c r="AJ30" s="1">
        <v>41508</v>
      </c>
      <c r="AK30" s="3">
        <v>226.66666666666666</v>
      </c>
      <c r="AL30" s="3">
        <f>AD41</f>
        <v>8.8750000000000018</v>
      </c>
      <c r="AM30" s="3"/>
      <c r="AN30" s="3"/>
      <c r="AO30" s="1">
        <v>41493</v>
      </c>
      <c r="AP30" s="4">
        <f>AA30</f>
        <v>38</v>
      </c>
      <c r="AQ30" s="3">
        <f>AVERAGE(B30:Y30)</f>
        <v>4.3749999999999991</v>
      </c>
      <c r="AU30" s="1">
        <v>41858</v>
      </c>
      <c r="AV30">
        <v>70</v>
      </c>
      <c r="AW30">
        <v>62</v>
      </c>
      <c r="AX30">
        <v>65</v>
      </c>
      <c r="AY30" s="12">
        <f t="shared" si="10"/>
        <v>0.65666666666666673</v>
      </c>
    </row>
    <row r="31" spans="1:51">
      <c r="A31" s="1">
        <v>41494</v>
      </c>
      <c r="B31" s="3">
        <v>1.6666666666666667</v>
      </c>
      <c r="C31" s="3">
        <v>1.6666666666666667</v>
      </c>
      <c r="D31" s="3">
        <v>23</v>
      </c>
      <c r="E31" s="3">
        <v>1.6666666666666667</v>
      </c>
      <c r="F31" s="3">
        <v>1.6666666666666667</v>
      </c>
      <c r="G31" s="3">
        <v>2</v>
      </c>
      <c r="H31" s="3">
        <v>1.6666666666666667</v>
      </c>
      <c r="I31" s="3">
        <v>2</v>
      </c>
      <c r="J31" s="3">
        <v>3</v>
      </c>
      <c r="K31" s="3">
        <v>2</v>
      </c>
      <c r="L31" s="3">
        <v>3.6666666666666665</v>
      </c>
      <c r="M31" s="3">
        <v>1.3333333333333333</v>
      </c>
      <c r="N31" s="3">
        <v>1.6666666666666667</v>
      </c>
      <c r="O31" s="3">
        <v>2</v>
      </c>
      <c r="P31" s="3">
        <v>2</v>
      </c>
      <c r="Q31" s="3">
        <v>2</v>
      </c>
      <c r="R31" s="3">
        <v>1.3333333333333333</v>
      </c>
      <c r="S31" s="3">
        <v>4.333333333333333</v>
      </c>
      <c r="T31" s="3">
        <v>4.666666666666667</v>
      </c>
      <c r="U31" s="3">
        <v>7</v>
      </c>
      <c r="V31" s="3">
        <v>3</v>
      </c>
      <c r="W31" s="3">
        <v>6.333333333333333</v>
      </c>
      <c r="X31" s="3">
        <v>6</v>
      </c>
      <c r="Y31" s="3">
        <v>8.3333333333333339</v>
      </c>
      <c r="Z31" s="1">
        <v>41494</v>
      </c>
      <c r="AA31" s="3">
        <v>24</v>
      </c>
      <c r="AB31" s="12">
        <v>0.5</v>
      </c>
      <c r="AC31" s="3">
        <f>AA31/(1+0.25*((AB31^2)/(1-AB31)))</f>
        <v>21.333333333333332</v>
      </c>
      <c r="AD31" s="3">
        <f>AVERAGE(B31:R31)</f>
        <v>3.1960784313725492</v>
      </c>
      <c r="AE31" s="3">
        <f t="shared" si="8"/>
        <v>0.45</v>
      </c>
      <c r="AF31" s="3">
        <f t="shared" si="9"/>
        <v>2.9266899267511377</v>
      </c>
      <c r="AG31" s="1">
        <v>41494</v>
      </c>
      <c r="AH31" s="3">
        <f t="shared" si="7"/>
        <v>0.13718859031645958</v>
      </c>
      <c r="AI31" s="3"/>
      <c r="AJ31" s="3"/>
      <c r="AK31" s="3"/>
      <c r="AL31" s="3">
        <f>AVERAGE(AL24:AL30)</f>
        <v>5.5143557422969183</v>
      </c>
      <c r="AM31" s="3"/>
      <c r="AN31" s="3"/>
      <c r="AO31" s="1">
        <v>41494</v>
      </c>
      <c r="AP31" s="4">
        <f>AA31</f>
        <v>24</v>
      </c>
      <c r="AQ31" s="3">
        <f>AVERAGE(B31:Y31)</f>
        <v>3.9166666666666665</v>
      </c>
      <c r="AU31" s="1">
        <v>41859</v>
      </c>
      <c r="AV31">
        <v>65</v>
      </c>
      <c r="AW31">
        <v>36</v>
      </c>
      <c r="AX31">
        <v>49</v>
      </c>
      <c r="AY31" s="12">
        <f t="shared" si="10"/>
        <v>0.5</v>
      </c>
    </row>
    <row r="32" spans="1:51">
      <c r="A32" s="1">
        <v>41495</v>
      </c>
      <c r="B32" s="3">
        <v>1.3333333333333333</v>
      </c>
      <c r="C32" s="3">
        <v>1.6666666666666667</v>
      </c>
      <c r="D32" s="3">
        <v>10.666666666666666</v>
      </c>
      <c r="E32" s="3">
        <v>4</v>
      </c>
      <c r="F32" s="3">
        <v>3</v>
      </c>
      <c r="G32" s="3">
        <v>2</v>
      </c>
      <c r="H32" s="3">
        <v>1.6666666666666667</v>
      </c>
      <c r="I32" s="3">
        <v>1.3333333333333333</v>
      </c>
      <c r="J32" s="3">
        <v>2</v>
      </c>
      <c r="K32" s="3">
        <v>1.3333333333333333</v>
      </c>
      <c r="L32" s="3">
        <v>2</v>
      </c>
      <c r="M32" s="3">
        <v>1</v>
      </c>
      <c r="N32" s="3">
        <v>1.6666666666666667</v>
      </c>
      <c r="O32" s="3">
        <v>2</v>
      </c>
      <c r="P32" s="3">
        <v>1</v>
      </c>
      <c r="Q32" s="3">
        <v>7.666666666666667</v>
      </c>
      <c r="R32" s="3">
        <v>2</v>
      </c>
      <c r="S32" s="3">
        <v>4.333333333333333</v>
      </c>
      <c r="T32" s="3">
        <v>4</v>
      </c>
      <c r="U32" s="3">
        <v>3.6666666666666665</v>
      </c>
      <c r="V32" s="3">
        <v>3</v>
      </c>
      <c r="W32" s="3">
        <v>3.3333333333333335</v>
      </c>
      <c r="X32" s="3">
        <v>2</v>
      </c>
      <c r="Y32" s="3">
        <v>2.3333333333333335</v>
      </c>
      <c r="Z32" s="1">
        <v>41495</v>
      </c>
      <c r="AA32" s="3">
        <v>25.333333333333332</v>
      </c>
      <c r="AB32" s="12">
        <v>0.35333333333333333</v>
      </c>
      <c r="AC32" s="3">
        <f>AA32/(1+0.25*((AB32^2)/(1-AB32)))</f>
        <v>24.166926191217691</v>
      </c>
      <c r="AD32" s="3">
        <f>AVERAGE(B32:R32)</f>
        <v>2.725490196078431</v>
      </c>
      <c r="AE32" s="3">
        <f t="shared" si="8"/>
        <v>0.42066666666666663</v>
      </c>
      <c r="AF32" s="3">
        <f t="shared" si="9"/>
        <v>2.5321272647653799</v>
      </c>
      <c r="AG32" s="1">
        <v>41495</v>
      </c>
      <c r="AH32" s="3">
        <f t="shared" si="7"/>
        <v>0.10477655473146436</v>
      </c>
      <c r="AI32" s="3"/>
      <c r="AJ32" s="3"/>
      <c r="AK32" s="3"/>
      <c r="AL32" s="3"/>
      <c r="AM32" s="3"/>
      <c r="AN32" s="3"/>
      <c r="AO32" s="1">
        <v>41495</v>
      </c>
      <c r="AP32" s="4">
        <f>AA32</f>
        <v>25.333333333333332</v>
      </c>
      <c r="AQ32" s="3">
        <f>AVERAGE(B32:Y32)</f>
        <v>2.8749999999999996</v>
      </c>
      <c r="AU32" s="1">
        <v>41860</v>
      </c>
      <c r="AV32">
        <v>45</v>
      </c>
      <c r="AW32">
        <v>32</v>
      </c>
      <c r="AX32">
        <v>29</v>
      </c>
      <c r="AY32" s="12">
        <f t="shared" si="10"/>
        <v>0.35333333333333333</v>
      </c>
    </row>
    <row r="33" spans="1:51">
      <c r="A33" s="1">
        <v>41498</v>
      </c>
      <c r="B33" s="3">
        <v>1.6666666666666667</v>
      </c>
      <c r="C33" s="3">
        <v>2</v>
      </c>
      <c r="D33" s="3">
        <v>21.666666666666668</v>
      </c>
      <c r="E33" s="3">
        <v>2</v>
      </c>
      <c r="F33" s="3">
        <v>3.3333333333333335</v>
      </c>
      <c r="G33" s="3">
        <v>3.3333333333333335</v>
      </c>
      <c r="H33" s="3">
        <v>2</v>
      </c>
      <c r="I33" s="3">
        <v>2.3333333333333335</v>
      </c>
      <c r="J33" s="3">
        <v>3</v>
      </c>
      <c r="K33" s="3">
        <v>3</v>
      </c>
      <c r="L33" s="3">
        <v>6</v>
      </c>
      <c r="M33" s="3">
        <v>1.6666666666666667</v>
      </c>
      <c r="N33" s="3">
        <v>1.3333333333333333</v>
      </c>
      <c r="O33" s="3">
        <v>1.3333333333333333</v>
      </c>
      <c r="P33" s="3">
        <v>2</v>
      </c>
      <c r="Q33" s="3">
        <v>3</v>
      </c>
      <c r="R33" s="3">
        <v>2</v>
      </c>
      <c r="S33" s="3">
        <v>7.333333333333333</v>
      </c>
      <c r="T33" s="3">
        <v>7.666666666666667</v>
      </c>
      <c r="U33" s="3">
        <v>13.333333333333334</v>
      </c>
      <c r="V33" s="3">
        <v>3</v>
      </c>
      <c r="W33" s="3">
        <v>2.6666666666666665</v>
      </c>
      <c r="X33" s="3">
        <v>3.3333333333333335</v>
      </c>
      <c r="Y33" s="3">
        <v>10</v>
      </c>
      <c r="Z33" s="1">
        <v>41498</v>
      </c>
      <c r="AA33" s="3">
        <v>79.333333333333329</v>
      </c>
      <c r="AB33" s="12">
        <v>0.69</v>
      </c>
      <c r="AC33" s="3">
        <f>AA33/(1+0.25*((AB33^2)/(1-AB33)))</f>
        <v>57.323776780684888</v>
      </c>
      <c r="AD33" s="3">
        <f>AVERAGE(B33:R33)</f>
        <v>3.6274509803921573</v>
      </c>
      <c r="AE33" s="3">
        <f t="shared" si="8"/>
        <v>0.48799999999999999</v>
      </c>
      <c r="AF33" s="3">
        <f t="shared" si="9"/>
        <v>3.2495851564219658</v>
      </c>
      <c r="AG33" s="1">
        <v>41498</v>
      </c>
      <c r="AH33" s="3">
        <f t="shared" si="7"/>
        <v>5.6688259897015474E-2</v>
      </c>
      <c r="AI33" s="3"/>
      <c r="AJ33" s="3"/>
      <c r="AK33" s="3"/>
      <c r="AL33" s="3"/>
      <c r="AM33" s="3"/>
      <c r="AN33" s="3"/>
      <c r="AO33" s="1">
        <v>41498</v>
      </c>
      <c r="AP33" s="4">
        <f>AA33</f>
        <v>79.333333333333329</v>
      </c>
      <c r="AQ33" s="3">
        <f>AVERAGE(B33:Y33)</f>
        <v>4.541666666666667</v>
      </c>
      <c r="AU33" s="1">
        <v>41863</v>
      </c>
      <c r="AV33">
        <v>83</v>
      </c>
      <c r="AW33">
        <v>66</v>
      </c>
      <c r="AX33">
        <v>58</v>
      </c>
      <c r="AY33" s="12">
        <f t="shared" si="10"/>
        <v>0.69</v>
      </c>
    </row>
    <row r="34" spans="1:51">
      <c r="A34" s="1">
        <v>41499</v>
      </c>
      <c r="B34" s="3">
        <v>3</v>
      </c>
      <c r="C34" s="3">
        <v>2.3333333333333335</v>
      </c>
      <c r="D34" s="3">
        <v>27</v>
      </c>
      <c r="E34" s="3">
        <v>3</v>
      </c>
      <c r="F34" s="3">
        <v>3.3333333333333335</v>
      </c>
      <c r="G34" s="3">
        <v>3</v>
      </c>
      <c r="H34" s="3">
        <v>2</v>
      </c>
      <c r="I34" s="3">
        <v>3</v>
      </c>
      <c r="J34" s="3">
        <v>2.6666666666666665</v>
      </c>
      <c r="K34" s="3">
        <v>2.3333333333333335</v>
      </c>
      <c r="L34" s="3">
        <v>8.6666666666666661</v>
      </c>
      <c r="M34" s="3">
        <v>5.333333333333333</v>
      </c>
      <c r="N34" s="3">
        <v>1</v>
      </c>
      <c r="O34" s="3">
        <v>1.3333333333333333</v>
      </c>
      <c r="P34" s="3">
        <v>2</v>
      </c>
      <c r="Q34" s="3">
        <v>3</v>
      </c>
      <c r="R34" s="3">
        <v>2</v>
      </c>
      <c r="S34" s="3">
        <v>9.3333333333333339</v>
      </c>
      <c r="T34" s="3">
        <v>8.6666666666666661</v>
      </c>
      <c r="U34" s="3">
        <v>12.666666666666666</v>
      </c>
      <c r="V34" s="3">
        <v>2</v>
      </c>
      <c r="W34" s="3">
        <v>3</v>
      </c>
      <c r="X34" s="3">
        <v>3.6666666666666665</v>
      </c>
      <c r="Y34" s="3">
        <v>12.333333333333334</v>
      </c>
      <c r="Z34" s="1">
        <v>41499</v>
      </c>
      <c r="AA34" s="3">
        <v>139.66666666666666</v>
      </c>
      <c r="AB34" s="12">
        <v>0.62333333333333341</v>
      </c>
      <c r="AC34" s="3">
        <f>AA34/(1+0.25*((AB34^2)/(1-AB34)))</f>
        <v>111.03307166014926</v>
      </c>
      <c r="AD34" s="3">
        <f>AVERAGE(B34:R34)</f>
        <v>4.4117647058823533</v>
      </c>
      <c r="AE34" s="3">
        <f t="shared" si="8"/>
        <v>0.47466666666666668</v>
      </c>
      <c r="AF34" s="3">
        <f t="shared" si="9"/>
        <v>3.9845361343715933</v>
      </c>
      <c r="AG34" s="1">
        <v>41499</v>
      </c>
      <c r="AH34" s="3">
        <f t="shared" si="7"/>
        <v>3.588602994401062E-2</v>
      </c>
      <c r="AI34" s="3"/>
      <c r="AJ34" s="3"/>
      <c r="AK34" s="3" t="s">
        <v>1</v>
      </c>
      <c r="AL34" s="3" t="s">
        <v>5</v>
      </c>
      <c r="AM34" s="3" t="s">
        <v>10</v>
      </c>
      <c r="AN34" s="3"/>
      <c r="AO34" s="1">
        <v>41499</v>
      </c>
      <c r="AP34" s="4">
        <f>AA34</f>
        <v>139.66666666666666</v>
      </c>
      <c r="AQ34" s="3">
        <f>AVERAGE(B34:Y34)</f>
        <v>5.2777777777777777</v>
      </c>
      <c r="AU34" s="1">
        <v>41864</v>
      </c>
      <c r="AV34">
        <v>74</v>
      </c>
      <c r="AW34">
        <v>58</v>
      </c>
      <c r="AX34">
        <v>55</v>
      </c>
      <c r="AY34" s="12">
        <f t="shared" si="10"/>
        <v>0.62333333333333341</v>
      </c>
    </row>
    <row r="35" spans="1:51">
      <c r="A35" s="1">
        <v>41500</v>
      </c>
      <c r="B35" s="3">
        <v>3</v>
      </c>
      <c r="C35" s="3">
        <v>1.6666666666666667</v>
      </c>
      <c r="D35" s="3">
        <v>24.333333333333332</v>
      </c>
      <c r="E35" s="3">
        <v>2</v>
      </c>
      <c r="F35" s="3">
        <v>1.6666666666666667</v>
      </c>
      <c r="G35" s="3">
        <v>3</v>
      </c>
      <c r="H35" s="3">
        <v>2</v>
      </c>
      <c r="I35" s="3">
        <v>3.3333333333333335</v>
      </c>
      <c r="J35" s="3">
        <v>2.3333333333333335</v>
      </c>
      <c r="K35" s="3">
        <v>2.6666666666666665</v>
      </c>
      <c r="L35" s="3">
        <v>8.6666666666666661</v>
      </c>
      <c r="M35" s="3">
        <v>2</v>
      </c>
      <c r="N35" s="3">
        <v>1.6666666666666667</v>
      </c>
      <c r="O35" s="3">
        <v>2.3333333333333335</v>
      </c>
      <c r="P35" s="3">
        <v>3</v>
      </c>
      <c r="Q35" s="3">
        <v>3.3333333333333335</v>
      </c>
      <c r="R35" s="3">
        <v>2.3333333333333335</v>
      </c>
      <c r="S35" s="3">
        <v>10.333333333333334</v>
      </c>
      <c r="T35" s="3">
        <v>7.333333333333333</v>
      </c>
      <c r="U35" s="3">
        <v>18.666666666666668</v>
      </c>
      <c r="V35" s="3">
        <v>2.6666666666666665</v>
      </c>
      <c r="W35" s="3">
        <v>4</v>
      </c>
      <c r="X35" s="3">
        <v>4</v>
      </c>
      <c r="Y35" s="3">
        <v>13.666666666666666</v>
      </c>
      <c r="Z35" s="1">
        <v>41500</v>
      </c>
      <c r="AA35" s="3">
        <v>72.666666666666671</v>
      </c>
      <c r="AB35" s="12">
        <v>0.61</v>
      </c>
      <c r="AC35" s="3">
        <f>AA35/(1+0.25*((AB35^2)/(1-AB35)))</f>
        <v>58.671911391749909</v>
      </c>
      <c r="AD35" s="3">
        <f>AVERAGE(B35:R35)</f>
        <v>4.0784313725490193</v>
      </c>
      <c r="AE35" s="3">
        <f t="shared" si="8"/>
        <v>0.47200000000000003</v>
      </c>
      <c r="AF35" s="3">
        <f t="shared" si="9"/>
        <v>3.68926935374901</v>
      </c>
      <c r="AG35" s="1">
        <v>41500</v>
      </c>
      <c r="AH35" s="3">
        <f t="shared" si="7"/>
        <v>6.2879651714700627E-2</v>
      </c>
      <c r="AI35" s="3"/>
      <c r="AJ35" s="1">
        <v>41505</v>
      </c>
      <c r="AK35" s="3">
        <v>9.3333333333333339</v>
      </c>
      <c r="AL35" s="3">
        <v>1.68</v>
      </c>
      <c r="AM35" s="3">
        <f>AL35/AK35</f>
        <v>0.18</v>
      </c>
      <c r="AN35" s="3"/>
      <c r="AO35" s="1">
        <v>41500</v>
      </c>
      <c r="AP35" s="4">
        <f>AA35</f>
        <v>72.666666666666671</v>
      </c>
      <c r="AQ35" s="3">
        <f>AVERAGE(B35:Y35)</f>
        <v>5.416666666666667</v>
      </c>
      <c r="AU35" s="1">
        <v>41865</v>
      </c>
      <c r="AV35">
        <v>66</v>
      </c>
      <c r="AW35">
        <v>55</v>
      </c>
      <c r="AX35">
        <v>62</v>
      </c>
      <c r="AY35" s="12">
        <f t="shared" si="10"/>
        <v>0.61</v>
      </c>
    </row>
    <row r="36" spans="1:51">
      <c r="A36" s="1">
        <v>41501</v>
      </c>
      <c r="B36" s="3">
        <v>3.3333333333333335</v>
      </c>
      <c r="C36" s="3">
        <v>2.6666666666666665</v>
      </c>
      <c r="D36" s="3">
        <v>19</v>
      </c>
      <c r="E36" s="3">
        <v>2</v>
      </c>
      <c r="F36" s="3">
        <v>3.3333333333333335</v>
      </c>
      <c r="G36" s="3">
        <v>2.3333333333333335</v>
      </c>
      <c r="H36" s="3">
        <v>2.3333333333333335</v>
      </c>
      <c r="I36" s="3">
        <v>2.3333333333333335</v>
      </c>
      <c r="J36" s="3">
        <v>2.6666666666666665</v>
      </c>
      <c r="K36" s="3">
        <v>2.6666666666666665</v>
      </c>
      <c r="L36" s="3">
        <v>15</v>
      </c>
      <c r="M36" s="3">
        <v>2.6666666666666665</v>
      </c>
      <c r="N36" s="3">
        <v>2</v>
      </c>
      <c r="O36" s="3">
        <v>3</v>
      </c>
      <c r="P36" s="3">
        <v>3.3333333333333335</v>
      </c>
      <c r="Q36" s="3">
        <v>2</v>
      </c>
      <c r="R36" s="3">
        <v>2</v>
      </c>
      <c r="S36" s="3">
        <v>14.333333333333334</v>
      </c>
      <c r="T36" s="3">
        <v>17.666666666666668</v>
      </c>
      <c r="U36" s="3">
        <v>22.666666666666668</v>
      </c>
      <c r="V36" s="3">
        <v>3</v>
      </c>
      <c r="W36" s="3">
        <v>3.3333333333333335</v>
      </c>
      <c r="X36" s="3">
        <v>2</v>
      </c>
      <c r="Y36" s="3">
        <v>15.333333333333334</v>
      </c>
      <c r="Z36" s="1">
        <v>41501</v>
      </c>
      <c r="AA36" s="3">
        <v>210</v>
      </c>
      <c r="AB36" s="12">
        <v>0.65</v>
      </c>
      <c r="AC36" s="3">
        <f>AA36/(1+0.25*((AB36^2)/(1-AB36)))</f>
        <v>161.31687242798353</v>
      </c>
      <c r="AD36" s="3">
        <f>AVERAGE(B36:R36)</f>
        <v>4.2745098039215677</v>
      </c>
      <c r="AE36" s="3">
        <f t="shared" si="8"/>
        <v>0.48</v>
      </c>
      <c r="AF36" s="3">
        <f t="shared" si="9"/>
        <v>3.8482428982673396</v>
      </c>
      <c r="AG36" s="1">
        <v>41501</v>
      </c>
      <c r="AH36" s="3">
        <f t="shared" si="7"/>
        <v>2.3855179190789888E-2</v>
      </c>
      <c r="AI36" s="3"/>
      <c r="AJ36" s="1">
        <v>41515</v>
      </c>
      <c r="AK36" s="3">
        <v>3.6666666666666665</v>
      </c>
      <c r="AL36" s="3">
        <v>1.24</v>
      </c>
      <c r="AM36" s="3">
        <f>AL36/AK36</f>
        <v>0.33818181818181819</v>
      </c>
      <c r="AN36" s="3"/>
      <c r="AO36" s="1">
        <v>41501</v>
      </c>
      <c r="AP36" s="4">
        <f>AA36</f>
        <v>210</v>
      </c>
      <c r="AQ36" s="3">
        <f>AVERAGE(B36:Y36)</f>
        <v>6.291666666666667</v>
      </c>
      <c r="AU36" s="1">
        <v>41866</v>
      </c>
      <c r="AV36">
        <v>74</v>
      </c>
      <c r="AW36">
        <v>59</v>
      </c>
      <c r="AX36">
        <v>62</v>
      </c>
      <c r="AY36" s="12">
        <f t="shared" si="10"/>
        <v>0.65</v>
      </c>
    </row>
    <row r="37" spans="1:51">
      <c r="A37" s="1">
        <v>41502</v>
      </c>
      <c r="B37" s="3">
        <v>3</v>
      </c>
      <c r="C37" s="3">
        <v>3</v>
      </c>
      <c r="D37" s="3">
        <v>15.666666666666666</v>
      </c>
      <c r="E37" s="3">
        <v>2.3333333333333335</v>
      </c>
      <c r="F37" s="3">
        <v>3.6666666666666665</v>
      </c>
      <c r="G37" s="3">
        <v>3</v>
      </c>
      <c r="H37" s="3">
        <v>3</v>
      </c>
      <c r="I37" s="3">
        <v>3</v>
      </c>
      <c r="J37" s="3">
        <v>3</v>
      </c>
      <c r="K37" s="3">
        <v>2</v>
      </c>
      <c r="L37" s="3">
        <v>13.666666666666666</v>
      </c>
      <c r="M37" s="3">
        <v>2.6666666666666665</v>
      </c>
      <c r="N37" s="3">
        <v>2</v>
      </c>
      <c r="O37" s="3">
        <v>3</v>
      </c>
      <c r="P37" s="3">
        <v>1</v>
      </c>
      <c r="Q37" s="3">
        <v>2</v>
      </c>
      <c r="R37" s="3">
        <v>2</v>
      </c>
      <c r="S37" s="3">
        <v>16.666666666666668</v>
      </c>
      <c r="T37" s="3">
        <v>18.666666666666668</v>
      </c>
      <c r="U37" s="3">
        <v>23.333333333333332</v>
      </c>
      <c r="V37" s="3">
        <v>3</v>
      </c>
      <c r="W37" s="3">
        <v>20.666666666666668</v>
      </c>
      <c r="X37" s="3">
        <v>10</v>
      </c>
      <c r="Y37" s="3">
        <v>11.666666666666666</v>
      </c>
      <c r="Z37" s="1">
        <v>41502</v>
      </c>
      <c r="AA37" s="3">
        <v>505.33333333333331</v>
      </c>
      <c r="AB37" s="12">
        <v>0.80666666666666675</v>
      </c>
      <c r="AC37" s="3">
        <f>AA37/(1+0.25*((AB37^2)/(1-AB37)))</f>
        <v>274.42339502512397</v>
      </c>
      <c r="AD37" s="3">
        <f>AVERAGE(B37:R37)</f>
        <v>4</v>
      </c>
      <c r="AE37" s="3">
        <f t="shared" si="8"/>
        <v>0.51133333333333342</v>
      </c>
      <c r="AF37" s="3">
        <f t="shared" si="9"/>
        <v>3.5280746864050596</v>
      </c>
      <c r="AG37" s="1">
        <v>41502</v>
      </c>
      <c r="AH37" s="3">
        <f t="shared" si="7"/>
        <v>1.2856318923108061E-2</v>
      </c>
      <c r="AI37" s="3"/>
      <c r="AJ37" s="1">
        <v>41516</v>
      </c>
      <c r="AK37" s="3">
        <v>4.666666666666667</v>
      </c>
      <c r="AL37" s="3">
        <v>2.0699999999999998</v>
      </c>
      <c r="AM37" s="3">
        <f>AL37/AK37</f>
        <v>0.44357142857142851</v>
      </c>
      <c r="AN37" s="3"/>
      <c r="AO37" s="1">
        <v>41502</v>
      </c>
      <c r="AP37" s="4">
        <f>AA37</f>
        <v>505.33333333333331</v>
      </c>
      <c r="AQ37" s="3">
        <f>AVERAGE(B37:Y37)</f>
        <v>7.166666666666667</v>
      </c>
      <c r="AU37" s="1">
        <v>41867</v>
      </c>
      <c r="AV37">
        <v>84</v>
      </c>
      <c r="AW37">
        <v>79</v>
      </c>
      <c r="AX37">
        <v>79</v>
      </c>
      <c r="AY37" s="12">
        <f t="shared" si="10"/>
        <v>0.80666666666666675</v>
      </c>
    </row>
    <row r="38" spans="1:51">
      <c r="A38" s="1">
        <v>41505</v>
      </c>
      <c r="B38" s="3">
        <v>1</v>
      </c>
      <c r="C38" s="3">
        <v>1.3333333333333333</v>
      </c>
      <c r="D38" s="3">
        <v>1.3333333333333333</v>
      </c>
      <c r="E38" s="3">
        <v>1</v>
      </c>
      <c r="F38" s="3">
        <v>1.6666666666666667</v>
      </c>
      <c r="G38" s="3">
        <v>1</v>
      </c>
      <c r="H38" s="3">
        <v>1.6666666666666667</v>
      </c>
      <c r="I38" s="3">
        <v>1.3333333333333333</v>
      </c>
      <c r="J38" s="3">
        <v>2</v>
      </c>
      <c r="K38" s="3">
        <v>1.6666666666666667</v>
      </c>
      <c r="L38" s="3">
        <v>2</v>
      </c>
      <c r="M38" s="3">
        <v>2</v>
      </c>
      <c r="N38" s="3">
        <v>1.3333333333333333</v>
      </c>
      <c r="O38" s="3">
        <v>1.3333333333333333</v>
      </c>
      <c r="P38" s="3">
        <v>1</v>
      </c>
      <c r="Q38" s="3">
        <v>1</v>
      </c>
      <c r="R38" s="3">
        <v>1</v>
      </c>
      <c r="S38" s="3">
        <v>3</v>
      </c>
      <c r="T38" s="3">
        <v>3</v>
      </c>
      <c r="U38" s="3">
        <v>3</v>
      </c>
      <c r="V38" s="3">
        <v>1</v>
      </c>
      <c r="W38" s="3">
        <v>3.3333333333333335</v>
      </c>
      <c r="X38" s="3">
        <v>2</v>
      </c>
      <c r="Y38" s="3">
        <v>1.3333333333333333</v>
      </c>
      <c r="Z38" s="1">
        <v>41505</v>
      </c>
      <c r="AA38" s="3">
        <v>9.3333333333333339</v>
      </c>
      <c r="AB38" s="12">
        <v>0.28999999999999998</v>
      </c>
      <c r="AC38" s="3">
        <f>AA38/(1+0.25*((AB38^2)/(1-AB38)))</f>
        <v>9.0648974613271331</v>
      </c>
      <c r="AD38" s="3">
        <f>AVERAGE(B38:R38)</f>
        <v>1.392156862745098</v>
      </c>
      <c r="AE38" s="3">
        <f t="shared" si="8"/>
        <v>0.40799999999999997</v>
      </c>
      <c r="AF38" s="3">
        <f t="shared" si="9"/>
        <v>1.300719777823</v>
      </c>
      <c r="AG38" s="1">
        <v>41505</v>
      </c>
      <c r="AH38" s="3">
        <f t="shared" si="7"/>
        <v>0.14348973977611545</v>
      </c>
      <c r="AI38" s="3"/>
      <c r="AJ38" s="3"/>
      <c r="AK38" s="3"/>
      <c r="AL38" s="3"/>
      <c r="AM38" s="3"/>
      <c r="AN38" s="3"/>
      <c r="AO38" s="1">
        <v>41505</v>
      </c>
      <c r="AP38" s="4">
        <f>AA38</f>
        <v>9.3333333333333339</v>
      </c>
      <c r="AQ38" s="3">
        <f>AVERAGE(B38:Y38)</f>
        <v>1.6805555555555556</v>
      </c>
      <c r="AU38" s="1">
        <v>41870</v>
      </c>
      <c r="AV38">
        <v>39</v>
      </c>
      <c r="AW38">
        <v>29</v>
      </c>
      <c r="AX38">
        <v>19</v>
      </c>
      <c r="AY38" s="12">
        <f t="shared" si="10"/>
        <v>0.28999999999999998</v>
      </c>
    </row>
    <row r="39" spans="1:51">
      <c r="A39" s="1">
        <v>41506</v>
      </c>
      <c r="B39" s="3">
        <v>3.3333333333333335</v>
      </c>
      <c r="C39" s="3">
        <v>3.3333333333333335</v>
      </c>
      <c r="D39" s="3">
        <v>10.333333333333334</v>
      </c>
      <c r="E39" s="3">
        <v>2.6666666666666665</v>
      </c>
      <c r="F39" s="3">
        <v>4.666666666666667</v>
      </c>
      <c r="G39" s="3">
        <v>4.333333333333333</v>
      </c>
      <c r="H39" s="3">
        <v>2.6666666666666665</v>
      </c>
      <c r="I39" s="3">
        <v>2.3333333333333335</v>
      </c>
      <c r="J39" s="3">
        <v>3</v>
      </c>
      <c r="K39" s="3">
        <v>3</v>
      </c>
      <c r="L39" s="3">
        <v>12.333333333333334</v>
      </c>
      <c r="M39" s="3">
        <v>2.6666666666666665</v>
      </c>
      <c r="N39" s="3">
        <v>2</v>
      </c>
      <c r="O39" s="3">
        <v>7</v>
      </c>
      <c r="P39" s="3">
        <v>2.6666666666666665</v>
      </c>
      <c r="Q39" s="3">
        <v>3</v>
      </c>
      <c r="R39" s="3">
        <v>2.6666666666666665</v>
      </c>
      <c r="S39" s="3">
        <v>19</v>
      </c>
      <c r="T39" s="3">
        <v>20.666666666666668</v>
      </c>
      <c r="U39" s="3">
        <v>20.666666666666668</v>
      </c>
      <c r="V39" s="3">
        <v>16.666666666666668</v>
      </c>
      <c r="W39" s="3">
        <v>35</v>
      </c>
      <c r="X39" s="3">
        <v>10.666666666666666</v>
      </c>
      <c r="Y39" s="3">
        <v>19</v>
      </c>
      <c r="Z39" s="1">
        <v>41506</v>
      </c>
      <c r="AA39" s="3">
        <v>240.33333333333334</v>
      </c>
      <c r="AB39" s="12">
        <v>0.63</v>
      </c>
      <c r="AC39" s="3">
        <f>AA39/(1+0.25*((AB39^2)/(1-AB39)))</f>
        <v>189.51107322357788</v>
      </c>
      <c r="AD39" s="3">
        <f>AVERAGE(B39:R39)</f>
        <v>4.2352941176470598</v>
      </c>
      <c r="AE39" s="3">
        <f t="shared" si="8"/>
        <v>0.47600000000000003</v>
      </c>
      <c r="AF39" s="3">
        <f t="shared" si="9"/>
        <v>3.8221252913094066</v>
      </c>
      <c r="AG39" s="1">
        <v>41506</v>
      </c>
      <c r="AH39" s="3">
        <f t="shared" si="7"/>
        <v>2.0168348088030773E-2</v>
      </c>
      <c r="AI39" s="3"/>
      <c r="AJ39" s="3"/>
      <c r="AK39" s="3"/>
      <c r="AL39" s="3"/>
      <c r="AM39" s="3"/>
      <c r="AN39" s="3"/>
      <c r="AO39" s="1">
        <v>41506</v>
      </c>
      <c r="AP39" s="4">
        <f>AA39</f>
        <v>240.33333333333334</v>
      </c>
      <c r="AQ39" s="3">
        <f>AVERAGE(B39:Y39)</f>
        <v>8.9027777777777768</v>
      </c>
      <c r="AU39" s="1">
        <v>41871</v>
      </c>
      <c r="AV39">
        <v>61</v>
      </c>
      <c r="AW39">
        <v>58</v>
      </c>
      <c r="AX39">
        <v>70</v>
      </c>
      <c r="AY39" s="12">
        <f t="shared" si="10"/>
        <v>0.63</v>
      </c>
    </row>
    <row r="40" spans="1:51">
      <c r="A40" s="1">
        <v>41507</v>
      </c>
      <c r="B40" s="3">
        <v>5</v>
      </c>
      <c r="C40" s="3">
        <v>2.3333333333333335</v>
      </c>
      <c r="D40" s="3">
        <v>15.333333333333334</v>
      </c>
      <c r="E40" s="3">
        <v>4.333333333333333</v>
      </c>
      <c r="F40" s="3">
        <v>5.666666666666667</v>
      </c>
      <c r="G40" s="3">
        <v>6.666666666666667</v>
      </c>
      <c r="H40" s="3">
        <v>2.6666666666666665</v>
      </c>
      <c r="I40" s="3">
        <v>2.6666666666666665</v>
      </c>
      <c r="J40" s="3">
        <v>2.6666666666666665</v>
      </c>
      <c r="K40" s="3">
        <v>2.3333333333333335</v>
      </c>
      <c r="L40" s="3">
        <v>15</v>
      </c>
      <c r="M40" s="3">
        <v>2</v>
      </c>
      <c r="N40" s="3">
        <v>2.3333333333333335</v>
      </c>
      <c r="O40" s="3">
        <v>2.3333333333333335</v>
      </c>
      <c r="P40" s="3">
        <v>3.3333333333333335</v>
      </c>
      <c r="Q40" s="3">
        <v>3.3333333333333335</v>
      </c>
      <c r="R40" s="3">
        <v>2.6666666666666665</v>
      </c>
      <c r="S40" s="3">
        <v>19.333333333333332</v>
      </c>
      <c r="T40" s="3">
        <v>22.666666666666668</v>
      </c>
      <c r="U40" s="3">
        <v>20.333333333333332</v>
      </c>
      <c r="V40" s="3">
        <v>12</v>
      </c>
      <c r="W40" s="3">
        <v>32.333333333333336</v>
      </c>
      <c r="X40" s="3">
        <v>14.333333333333334</v>
      </c>
      <c r="Y40" s="3">
        <v>20.333333333333332</v>
      </c>
      <c r="Z40" s="1">
        <v>41507</v>
      </c>
      <c r="AA40" s="3">
        <v>191.33333333333334</v>
      </c>
      <c r="AB40" s="12">
        <v>0.60666666666666669</v>
      </c>
      <c r="AC40" s="3">
        <f>AA40/(1+0.25*((AB40^2)/(1-AB40)))</f>
        <v>155.0605526430256</v>
      </c>
      <c r="AD40" s="3">
        <f>AVERAGE(B40:R40)</f>
        <v>4.7450980392156845</v>
      </c>
      <c r="AE40" s="3">
        <f t="shared" si="8"/>
        <v>0.47133333333333333</v>
      </c>
      <c r="AF40" s="3">
        <f t="shared" si="9"/>
        <v>4.2939948390659799</v>
      </c>
      <c r="AG40" s="1">
        <v>41507</v>
      </c>
      <c r="AH40" s="3">
        <f t="shared" si="7"/>
        <v>2.7692374145934128E-2</v>
      </c>
      <c r="AI40" s="3"/>
      <c r="AJ40" s="3"/>
      <c r="AK40" s="3" t="s">
        <v>14</v>
      </c>
      <c r="AL40" s="3"/>
      <c r="AM40" s="3"/>
      <c r="AN40" s="3"/>
      <c r="AO40" s="1">
        <v>41507</v>
      </c>
      <c r="AP40" s="4">
        <f>AA40</f>
        <v>191.33333333333334</v>
      </c>
      <c r="AQ40" s="3">
        <f>AVERAGE(B40:Y40)</f>
        <v>9.25</v>
      </c>
      <c r="AU40" s="1">
        <v>41872</v>
      </c>
      <c r="AV40">
        <v>78</v>
      </c>
      <c r="AW40">
        <v>58</v>
      </c>
      <c r="AX40">
        <v>46</v>
      </c>
      <c r="AY40" s="12">
        <f t="shared" si="10"/>
        <v>0.60666666666666669</v>
      </c>
    </row>
    <row r="41" spans="1:51">
      <c r="A41" s="1">
        <v>41508</v>
      </c>
      <c r="B41" s="3">
        <v>5.333333333333333</v>
      </c>
      <c r="C41" s="3">
        <v>3</v>
      </c>
      <c r="D41" s="3">
        <v>12.666666666666666</v>
      </c>
      <c r="E41" s="3">
        <v>3.6666666666666665</v>
      </c>
      <c r="F41" s="3">
        <v>4.666666666666667</v>
      </c>
      <c r="G41" s="3">
        <v>7.333333333333333</v>
      </c>
      <c r="H41" s="3">
        <v>2</v>
      </c>
      <c r="I41" s="3">
        <v>3</v>
      </c>
      <c r="J41" s="3">
        <v>2.3333333333333335</v>
      </c>
      <c r="K41" s="3">
        <v>2.3333333333333335</v>
      </c>
      <c r="L41" s="3">
        <v>14</v>
      </c>
      <c r="M41" s="3">
        <v>2</v>
      </c>
      <c r="N41" s="3">
        <v>3</v>
      </c>
      <c r="O41" s="3">
        <v>3</v>
      </c>
      <c r="P41" s="3">
        <v>3.6666666666666665</v>
      </c>
      <c r="Q41" s="3">
        <v>3.6666666666666665</v>
      </c>
      <c r="R41" s="3">
        <v>2.6666666666666665</v>
      </c>
      <c r="S41" s="3">
        <v>20</v>
      </c>
      <c r="T41" s="3">
        <v>22.333333333333332</v>
      </c>
      <c r="U41" s="3">
        <v>20.666666666666668</v>
      </c>
      <c r="V41" s="3">
        <v>9.3333333333333339</v>
      </c>
      <c r="W41" s="3">
        <v>30</v>
      </c>
      <c r="X41" s="3">
        <v>13</v>
      </c>
      <c r="Y41" s="3">
        <v>19.333333333333332</v>
      </c>
      <c r="Z41" s="1">
        <v>41508</v>
      </c>
      <c r="AA41" s="3">
        <v>226.66666666666666</v>
      </c>
      <c r="AB41" s="12">
        <v>0.75</v>
      </c>
      <c r="AC41" s="3">
        <f>AA41/(1+0.25*((AB41^2)/(1-AB41)))</f>
        <v>145.06666666666666</v>
      </c>
      <c r="AD41" s="3">
        <f>AVERAGE(B41:Y41)</f>
        <v>8.8750000000000018</v>
      </c>
      <c r="AE41" s="3">
        <f t="shared" si="8"/>
        <v>0.5</v>
      </c>
      <c r="AF41" s="3">
        <f t="shared" si="9"/>
        <v>7.8888888888888902</v>
      </c>
      <c r="AG41" s="1">
        <v>41508</v>
      </c>
      <c r="AH41" s="3">
        <f t="shared" si="7"/>
        <v>5.43811274509804E-2</v>
      </c>
      <c r="AI41" s="3"/>
      <c r="AJ41" s="3" t="s">
        <v>11</v>
      </c>
      <c r="AK41" s="5">
        <f>AVERAGE(AH24,AH29,AH36,AH39,AH40,AH41)</f>
        <v>3.3673355051065251E-2</v>
      </c>
      <c r="AL41" s="3"/>
      <c r="AM41" s="5">
        <f>AK41/AK15</f>
        <v>0.198517551972547</v>
      </c>
      <c r="AN41" s="3"/>
      <c r="AO41" s="1">
        <v>41508</v>
      </c>
      <c r="AP41" s="4">
        <f>AA41</f>
        <v>226.66666666666666</v>
      </c>
      <c r="AQ41" s="3">
        <f>AVERAGE(B41:Y41)</f>
        <v>8.8750000000000018</v>
      </c>
      <c r="AU41" s="1">
        <v>41873</v>
      </c>
      <c r="AV41">
        <v>73</v>
      </c>
      <c r="AW41">
        <v>78</v>
      </c>
      <c r="AX41">
        <v>74</v>
      </c>
      <c r="AY41" s="12">
        <f t="shared" si="10"/>
        <v>0.75</v>
      </c>
    </row>
    <row r="42" spans="1:51">
      <c r="A42" s="1">
        <v>41509</v>
      </c>
      <c r="B42" s="3">
        <v>2</v>
      </c>
      <c r="C42" s="3">
        <v>1.6666666666666667</v>
      </c>
      <c r="D42" s="3">
        <v>6.666666666666667</v>
      </c>
      <c r="E42" s="3">
        <v>2.6666666666666665</v>
      </c>
      <c r="F42" s="3">
        <v>2.3333333333333335</v>
      </c>
      <c r="G42" s="3">
        <v>1.6666666666666667</v>
      </c>
      <c r="H42" s="3">
        <v>1.6666666666666667</v>
      </c>
      <c r="I42" s="3">
        <v>2.3333333333333335</v>
      </c>
      <c r="J42" s="3">
        <v>1.6666666666666667</v>
      </c>
      <c r="K42" s="3">
        <v>1.6666666666666667</v>
      </c>
      <c r="L42" s="3">
        <v>4</v>
      </c>
      <c r="M42" s="3">
        <v>1.6666666666666667</v>
      </c>
      <c r="N42" s="3">
        <v>1.6666666666666667</v>
      </c>
      <c r="O42" s="3">
        <v>2.3333333333333335</v>
      </c>
      <c r="P42" s="3">
        <v>1.6666666666666667</v>
      </c>
      <c r="Q42" s="3">
        <v>1.6666666666666667</v>
      </c>
      <c r="R42" s="3">
        <v>1.6666666666666667</v>
      </c>
      <c r="S42" s="3">
        <v>5</v>
      </c>
      <c r="T42" s="3">
        <v>5.666666666666667</v>
      </c>
      <c r="U42" s="3">
        <v>5.666666666666667</v>
      </c>
      <c r="V42" s="3">
        <v>4</v>
      </c>
      <c r="W42" s="3">
        <v>7.666666666666667</v>
      </c>
      <c r="X42" s="3">
        <v>3.6666666666666665</v>
      </c>
      <c r="Y42" s="3">
        <v>7.333333333333333</v>
      </c>
      <c r="Z42" s="1">
        <v>41509</v>
      </c>
      <c r="AA42" s="3">
        <v>24.333333333333332</v>
      </c>
      <c r="AB42" s="12">
        <v>0.37</v>
      </c>
      <c r="AC42" s="3">
        <f>AA42/(1+0.25*((AB42^2)/(1-AB42)))</f>
        <v>23.079528774135273</v>
      </c>
      <c r="AD42" s="3">
        <f>AVERAGE(B42:R42)</f>
        <v>2.2941176470588234</v>
      </c>
      <c r="AE42" s="3">
        <f t="shared" si="8"/>
        <v>0.42399999999999999</v>
      </c>
      <c r="AF42" s="3">
        <f t="shared" si="9"/>
        <v>2.1280691410270207</v>
      </c>
      <c r="AG42" s="1">
        <v>41509</v>
      </c>
      <c r="AH42" s="3">
        <f t="shared" si="7"/>
        <v>9.2205918147336766E-2</v>
      </c>
      <c r="AI42" s="3"/>
      <c r="AJ42" s="3" t="s">
        <v>12</v>
      </c>
      <c r="AK42" s="5">
        <f>AVERAGE(AH25,AH26,AH27,AH28,AH30,AH33,AH34,AH35,AH44,AH45)</f>
        <v>5.6028167288603492E-2</v>
      </c>
      <c r="AL42" s="3"/>
      <c r="AM42" s="5">
        <f t="shared" ref="AM42:AM44" si="11">AK42/AK16</f>
        <v>0.22259221312659622</v>
      </c>
      <c r="AN42" s="3"/>
      <c r="AO42" s="1">
        <v>41509</v>
      </c>
      <c r="AP42" s="4">
        <f>AA42</f>
        <v>24.333333333333332</v>
      </c>
      <c r="AQ42" s="3">
        <f>AVERAGE(B42:Y42)</f>
        <v>3.25</v>
      </c>
      <c r="AU42" s="1">
        <v>41874</v>
      </c>
      <c r="AV42">
        <v>61</v>
      </c>
      <c r="AW42">
        <v>26</v>
      </c>
      <c r="AX42">
        <v>24</v>
      </c>
      <c r="AY42" s="12">
        <f t="shared" si="10"/>
        <v>0.37</v>
      </c>
    </row>
    <row r="43" spans="1:51">
      <c r="A43" s="1">
        <v>41512</v>
      </c>
      <c r="B43" s="3">
        <v>2</v>
      </c>
      <c r="C43" s="3">
        <v>2.6666666666666665</v>
      </c>
      <c r="D43" s="3">
        <v>2.6666666666666665</v>
      </c>
      <c r="E43" s="3">
        <v>2.3333333333333335</v>
      </c>
      <c r="F43" s="3">
        <v>1.6666666666666667</v>
      </c>
      <c r="G43" s="3">
        <v>2.3333333333333335</v>
      </c>
      <c r="H43" s="3">
        <v>3</v>
      </c>
      <c r="I43" s="3">
        <v>2</v>
      </c>
      <c r="J43" s="3">
        <v>3</v>
      </c>
      <c r="K43" s="3">
        <v>2</v>
      </c>
      <c r="L43" s="3">
        <v>3</v>
      </c>
      <c r="M43" s="3">
        <v>2</v>
      </c>
      <c r="N43" s="3">
        <v>2</v>
      </c>
      <c r="O43" s="3">
        <v>2.3333333333333335</v>
      </c>
      <c r="P43" s="3">
        <v>8</v>
      </c>
      <c r="Q43" s="3">
        <v>2</v>
      </c>
      <c r="R43" s="3">
        <v>2.6666666666666665</v>
      </c>
      <c r="S43" s="3">
        <v>6</v>
      </c>
      <c r="T43" s="3">
        <v>5.666666666666667</v>
      </c>
      <c r="U43" s="3">
        <v>8</v>
      </c>
      <c r="V43" s="3">
        <v>2</v>
      </c>
      <c r="W43" s="3">
        <v>3</v>
      </c>
      <c r="X43" s="3">
        <v>2</v>
      </c>
      <c r="Y43" s="3">
        <v>3</v>
      </c>
      <c r="Z43" s="1">
        <v>41512</v>
      </c>
      <c r="AA43" s="3">
        <v>22.666666666666668</v>
      </c>
      <c r="AB43" s="12">
        <v>0.34666666666666662</v>
      </c>
      <c r="AC43" s="3">
        <f>AA43/(1+0.25*((AB43^2)/(1-AB43)))</f>
        <v>21.670135275754422</v>
      </c>
      <c r="AD43" s="3">
        <f>AVERAGE(B43:R43)</f>
        <v>2.6862745098039214</v>
      </c>
      <c r="AE43" s="3">
        <f t="shared" si="8"/>
        <v>0.41933333333333328</v>
      </c>
      <c r="AF43" s="3">
        <f t="shared" si="9"/>
        <v>2.4972193329732892</v>
      </c>
      <c r="AG43" s="1">
        <v>41512</v>
      </c>
      <c r="AH43" s="3">
        <f t="shared" si="7"/>
        <v>0.11523782852280101</v>
      </c>
      <c r="AI43" s="3"/>
      <c r="AJ43" s="3" t="s">
        <v>13</v>
      </c>
      <c r="AK43" s="5">
        <f>AVERAGE(AH38,AH46,AH47)</f>
        <v>0.2755206334574985</v>
      </c>
      <c r="AL43" s="3"/>
      <c r="AM43" s="5">
        <f t="shared" si="11"/>
        <v>0.52020178723942045</v>
      </c>
      <c r="AN43" s="3"/>
      <c r="AO43" s="1">
        <v>41512</v>
      </c>
      <c r="AP43" s="4">
        <f>AA43</f>
        <v>22.666666666666668</v>
      </c>
      <c r="AQ43" s="3">
        <f>AVERAGE(B43:Y43)</f>
        <v>3.1388888888888888</v>
      </c>
      <c r="AU43" s="1">
        <v>41877</v>
      </c>
      <c r="AV43">
        <v>37</v>
      </c>
      <c r="AW43">
        <v>29</v>
      </c>
      <c r="AX43">
        <v>38</v>
      </c>
      <c r="AY43" s="12">
        <f t="shared" si="10"/>
        <v>0.34666666666666662</v>
      </c>
    </row>
    <row r="44" spans="1:51">
      <c r="A44" s="1">
        <v>41513</v>
      </c>
      <c r="B44" s="3">
        <v>2</v>
      </c>
      <c r="C44" s="3">
        <v>2.6666666666666665</v>
      </c>
      <c r="D44" s="3">
        <v>3</v>
      </c>
      <c r="E44" s="3">
        <v>2.3333333333333335</v>
      </c>
      <c r="F44" s="3">
        <v>2.3333333333333335</v>
      </c>
      <c r="G44" s="3">
        <v>2</v>
      </c>
      <c r="H44" s="3">
        <v>3</v>
      </c>
      <c r="I44" s="3">
        <v>2.3333333333333335</v>
      </c>
      <c r="J44" s="3">
        <v>3</v>
      </c>
      <c r="K44" s="3">
        <v>2</v>
      </c>
      <c r="L44" s="3">
        <v>8</v>
      </c>
      <c r="M44" s="3">
        <v>2</v>
      </c>
      <c r="N44" s="3">
        <v>2</v>
      </c>
      <c r="O44" s="3">
        <v>2.3333333333333335</v>
      </c>
      <c r="P44" s="3">
        <v>7.333333333333333</v>
      </c>
      <c r="Q44" s="3">
        <v>2</v>
      </c>
      <c r="R44" s="3">
        <v>2</v>
      </c>
      <c r="S44" s="3">
        <v>4</v>
      </c>
      <c r="T44" s="3">
        <v>5.666666666666667</v>
      </c>
      <c r="U44" s="3">
        <v>11.666666666666666</v>
      </c>
      <c r="V44" s="3">
        <v>2.3333333333333335</v>
      </c>
      <c r="W44" s="3">
        <v>3</v>
      </c>
      <c r="X44" s="3">
        <v>2.6666666666666665</v>
      </c>
      <c r="Y44" s="3">
        <v>2.6666666666666665</v>
      </c>
      <c r="Z44" s="1">
        <v>41513</v>
      </c>
      <c r="AA44" s="3">
        <v>74.333333333333329</v>
      </c>
      <c r="AB44" s="12">
        <v>0.68333333333333324</v>
      </c>
      <c r="AC44" s="3">
        <f>AA44/(1+0.25*((AB44^2)/(1-AB44)))</f>
        <v>54.311809004967159</v>
      </c>
      <c r="AD44" s="3">
        <f>AVERAGE(B44:R44)</f>
        <v>2.9607843137254908</v>
      </c>
      <c r="AE44" s="3">
        <f t="shared" si="8"/>
        <v>0.48666666666666664</v>
      </c>
      <c r="AF44" s="3">
        <f t="shared" si="9"/>
        <v>2.6545874225022352</v>
      </c>
      <c r="AG44" s="1">
        <v>41513</v>
      </c>
      <c r="AH44" s="3">
        <f t="shared" si="7"/>
        <v>4.8876799928712675E-2</v>
      </c>
      <c r="AI44" s="3"/>
      <c r="AJ44" s="3" t="s">
        <v>15</v>
      </c>
      <c r="AK44" s="5">
        <f>AH48</f>
        <v>3.9837786602520617E-2</v>
      </c>
      <c r="AL44" s="3"/>
      <c r="AM44" s="5">
        <f t="shared" si="11"/>
        <v>0.19320071560044283</v>
      </c>
      <c r="AN44" s="3"/>
      <c r="AO44" s="1">
        <v>41513</v>
      </c>
      <c r="AP44" s="4">
        <f>AA44</f>
        <v>74.333333333333329</v>
      </c>
      <c r="AQ44" s="3">
        <f>AVERAGE(B44:Y44)</f>
        <v>3.4305555555555558</v>
      </c>
      <c r="AU44" s="1">
        <v>41878</v>
      </c>
      <c r="AV44">
        <v>69</v>
      </c>
      <c r="AW44">
        <v>69</v>
      </c>
      <c r="AX44">
        <v>67</v>
      </c>
      <c r="AY44" s="12">
        <f t="shared" si="10"/>
        <v>0.68333333333333324</v>
      </c>
    </row>
    <row r="45" spans="1:51">
      <c r="A45" s="1">
        <v>41514</v>
      </c>
      <c r="B45" s="3">
        <v>2.6666666666666665</v>
      </c>
      <c r="C45" s="3">
        <v>2.6666666666666665</v>
      </c>
      <c r="D45" s="3">
        <v>2.6666666666666665</v>
      </c>
      <c r="E45" s="3">
        <v>2.6666666666666665</v>
      </c>
      <c r="F45" s="3">
        <v>2.3333333333333335</v>
      </c>
      <c r="G45" s="3">
        <v>2.3333333333333335</v>
      </c>
      <c r="H45" s="3">
        <v>2.6666666666666665</v>
      </c>
      <c r="I45" s="3">
        <v>2.6666666666666665</v>
      </c>
      <c r="J45" s="3">
        <v>3</v>
      </c>
      <c r="K45" s="3">
        <v>2</v>
      </c>
      <c r="L45" s="3">
        <v>7.333333333333333</v>
      </c>
      <c r="M45" s="3">
        <v>3</v>
      </c>
      <c r="N45" s="3">
        <v>2</v>
      </c>
      <c r="O45" s="3">
        <v>3</v>
      </c>
      <c r="P45" s="3">
        <v>9.3333333333333339</v>
      </c>
      <c r="Q45" s="3">
        <v>3</v>
      </c>
      <c r="R45" s="3">
        <v>3</v>
      </c>
      <c r="S45" s="3">
        <v>8.6666666666666661</v>
      </c>
      <c r="T45" s="3">
        <v>12.666666666666666</v>
      </c>
      <c r="U45" s="3">
        <v>10</v>
      </c>
      <c r="V45" s="3">
        <v>3</v>
      </c>
      <c r="W45" s="3">
        <v>3.3333333333333335</v>
      </c>
      <c r="X45" s="3">
        <v>6.333333333333333</v>
      </c>
      <c r="Y45" s="3">
        <v>12.333333333333334</v>
      </c>
      <c r="Z45" s="1">
        <v>41514</v>
      </c>
      <c r="AA45" s="3">
        <v>106.66666666666667</v>
      </c>
      <c r="AB45" s="12">
        <v>0.78666666666666674</v>
      </c>
      <c r="AC45" s="3">
        <f>AA45/(1+0.25*((AB45^2)/(1-AB45)))</f>
        <v>61.828281608501378</v>
      </c>
      <c r="AD45" s="3">
        <f>AVERAGE(B45:R45)</f>
        <v>3.3137254901960786</v>
      </c>
      <c r="AE45" s="3">
        <f t="shared" si="8"/>
        <v>0.5073333333333333</v>
      </c>
      <c r="AF45" s="3">
        <f t="shared" si="9"/>
        <v>2.9309204432786307</v>
      </c>
      <c r="AG45" s="1">
        <v>41514</v>
      </c>
      <c r="AH45" s="3">
        <f t="shared" si="7"/>
        <v>4.7404203497637395E-2</v>
      </c>
      <c r="AI45" s="3"/>
      <c r="AJ45" s="3"/>
      <c r="AK45" s="3"/>
      <c r="AL45" s="3"/>
      <c r="AM45" s="3"/>
      <c r="AN45" s="3"/>
      <c r="AO45" s="1">
        <v>41514</v>
      </c>
      <c r="AP45" s="4">
        <f>AA45</f>
        <v>106.66666666666667</v>
      </c>
      <c r="AQ45" s="3">
        <f>AVERAGE(B45:Y45)</f>
        <v>4.6944444444444438</v>
      </c>
      <c r="AU45" s="1">
        <v>41879</v>
      </c>
      <c r="AV45">
        <v>88</v>
      </c>
      <c r="AW45">
        <v>74</v>
      </c>
      <c r="AX45">
        <v>74</v>
      </c>
      <c r="AY45" s="12">
        <f t="shared" si="10"/>
        <v>0.78666666666666674</v>
      </c>
    </row>
    <row r="46" spans="1:51">
      <c r="A46" s="1">
        <v>41515</v>
      </c>
      <c r="B46" s="3">
        <v>1</v>
      </c>
      <c r="C46" s="3">
        <v>2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2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2</v>
      </c>
      <c r="T46" s="3">
        <v>1.6666666666666667</v>
      </c>
      <c r="U46" s="3">
        <v>1.3333333333333333</v>
      </c>
      <c r="V46" s="3">
        <v>1</v>
      </c>
      <c r="W46" s="3">
        <v>1.3333333333333333</v>
      </c>
      <c r="X46" s="3">
        <v>1.3333333333333333</v>
      </c>
      <c r="Y46" s="3">
        <v>2</v>
      </c>
      <c r="Z46" s="1">
        <v>41515</v>
      </c>
      <c r="AA46" s="3">
        <v>3.6666666666666665</v>
      </c>
      <c r="AB46" s="12">
        <v>0.25666666666666665</v>
      </c>
      <c r="AC46" s="3">
        <f>AA46/(1+0.25*((AB46^2)/(1-AB46)))</f>
        <v>3.5871881957671761</v>
      </c>
      <c r="AD46" s="3">
        <f>AVERAGE(B46:R46)</f>
        <v>1.1176470588235294</v>
      </c>
      <c r="AE46" s="3">
        <f t="shared" si="8"/>
        <v>0.40133333333333332</v>
      </c>
      <c r="AF46" s="3">
        <f t="shared" si="9"/>
        <v>1.0472103095610632</v>
      </c>
      <c r="AG46" s="1">
        <v>41515</v>
      </c>
      <c r="AH46" s="3">
        <f t="shared" si="7"/>
        <v>0.29193068565422758</v>
      </c>
      <c r="AI46" s="3"/>
      <c r="AJ46" s="3"/>
      <c r="AK46" s="3"/>
      <c r="AL46" s="3"/>
      <c r="AM46" s="3"/>
      <c r="AN46" s="3"/>
      <c r="AO46" s="1">
        <v>41515</v>
      </c>
      <c r="AP46" s="4">
        <f>AA46</f>
        <v>3.6666666666666665</v>
      </c>
      <c r="AQ46" s="3">
        <f>AVERAGE(B46:Y46)</f>
        <v>1.2361111111111109</v>
      </c>
      <c r="AU46" s="1">
        <v>41880</v>
      </c>
      <c r="AV46">
        <v>30</v>
      </c>
      <c r="AW46">
        <v>22</v>
      </c>
      <c r="AX46">
        <v>25</v>
      </c>
      <c r="AY46" s="12">
        <f t="shared" si="10"/>
        <v>0.25666666666666665</v>
      </c>
    </row>
    <row r="47" spans="1:51">
      <c r="A47" s="1">
        <v>41516</v>
      </c>
      <c r="B47" s="3">
        <v>2</v>
      </c>
      <c r="C47" s="3">
        <v>1.3333333333333333</v>
      </c>
      <c r="D47" s="3">
        <v>2</v>
      </c>
      <c r="E47" s="3">
        <v>2.3333333333333335</v>
      </c>
      <c r="F47" s="3">
        <v>1.6666666666666667</v>
      </c>
      <c r="G47" s="3">
        <v>2</v>
      </c>
      <c r="H47" s="3">
        <v>2</v>
      </c>
      <c r="I47" s="3">
        <v>2.6666666666666665</v>
      </c>
      <c r="J47" s="3">
        <v>2</v>
      </c>
      <c r="K47" s="3">
        <v>1</v>
      </c>
      <c r="L47" s="3">
        <v>2.6666666666666665</v>
      </c>
      <c r="M47" s="3">
        <v>2</v>
      </c>
      <c r="N47" s="3">
        <v>1</v>
      </c>
      <c r="O47" s="3">
        <v>1.6666666666666667</v>
      </c>
      <c r="P47" s="3">
        <v>2</v>
      </c>
      <c r="Q47" s="3">
        <v>2</v>
      </c>
      <c r="R47" s="3">
        <v>2</v>
      </c>
      <c r="S47" s="3">
        <v>3</v>
      </c>
      <c r="T47" s="3">
        <v>3</v>
      </c>
      <c r="U47" s="3">
        <v>2.6666666666666665</v>
      </c>
      <c r="V47" s="3">
        <v>2</v>
      </c>
      <c r="W47" s="3">
        <v>2</v>
      </c>
      <c r="X47" s="3">
        <v>2</v>
      </c>
      <c r="Y47" s="3">
        <v>2.6666666666666665</v>
      </c>
      <c r="Z47" s="1">
        <v>41516</v>
      </c>
      <c r="AA47" s="3">
        <v>4.666666666666667</v>
      </c>
      <c r="AB47" s="12">
        <v>0.27333333333333332</v>
      </c>
      <c r="AC47" s="3">
        <f>AA47/(1+0.25*((AB47^2)/(1-AB47)))</f>
        <v>4.5497234686423882</v>
      </c>
      <c r="AD47" s="3">
        <f>AVERAGE(B47:R47)</f>
        <v>1.9019607843137256</v>
      </c>
      <c r="AE47" s="3">
        <f t="shared" si="8"/>
        <v>0.40466666666666667</v>
      </c>
      <c r="AF47" s="3">
        <f t="shared" si="9"/>
        <v>1.7795855481037099</v>
      </c>
      <c r="AG47" s="1">
        <v>41516</v>
      </c>
      <c r="AH47" s="3">
        <f t="shared" si="7"/>
        <v>0.39114147494215251</v>
      </c>
      <c r="AI47" s="3"/>
      <c r="AJ47" s="3"/>
      <c r="AK47" s="3"/>
      <c r="AL47" s="3"/>
      <c r="AM47" s="3"/>
      <c r="AN47" s="3"/>
      <c r="AO47" s="1">
        <v>41516</v>
      </c>
      <c r="AP47" s="4">
        <f>AA47</f>
        <v>4.666666666666667</v>
      </c>
      <c r="AQ47" s="3">
        <f>AVERAGE(B47:Y47)</f>
        <v>2.0694444444444442</v>
      </c>
      <c r="AU47" s="1">
        <v>41881</v>
      </c>
      <c r="AV47">
        <v>38</v>
      </c>
      <c r="AW47">
        <v>24</v>
      </c>
      <c r="AX47">
        <v>20</v>
      </c>
      <c r="AY47" s="12">
        <f t="shared" si="10"/>
        <v>0.27333333333333332</v>
      </c>
    </row>
    <row r="48" spans="1:51">
      <c r="A48" t="s">
        <v>8</v>
      </c>
      <c r="Z48" t="s">
        <v>8</v>
      </c>
      <c r="AA48" s="6">
        <f>AVERAGE(AA24:AA47)</f>
        <v>111.47222222222219</v>
      </c>
      <c r="AB48" s="6">
        <f>AVERAGE(AB24:AB47)</f>
        <v>0.5706944444444445</v>
      </c>
      <c r="AC48" s="6">
        <f>AVERAGE(AC24:AC47)</f>
        <v>80.290260175011866</v>
      </c>
      <c r="AD48" s="8">
        <f>AVERAGE(AD24:AD47)</f>
        <v>3.5421772875816999</v>
      </c>
      <c r="AE48" s="8">
        <f>AVERAGE(AE24:AE47)</f>
        <v>0.46413888888888893</v>
      </c>
      <c r="AF48" s="8">
        <f>AVERAGE(AF24:AF47)</f>
        <v>3.1985862511129821</v>
      </c>
      <c r="AG48" t="s">
        <v>8</v>
      </c>
      <c r="AH48" s="3">
        <f t="shared" si="7"/>
        <v>3.9837786602520617E-2</v>
      </c>
      <c r="AI48" s="3"/>
      <c r="AJ48" s="3"/>
      <c r="AK48" s="3"/>
      <c r="AL48" s="3"/>
      <c r="AM48" s="3"/>
      <c r="AN48" s="3"/>
      <c r="AO48" t="s">
        <v>8</v>
      </c>
      <c r="AP48" s="4">
        <f>AA48</f>
        <v>111.47222222222219</v>
      </c>
      <c r="AQ48" s="3">
        <f>AVERAGE(AQ24:AQ47)</f>
        <v>5.1493055555555554</v>
      </c>
      <c r="AR48" s="3">
        <f>AQ48/AP48</f>
        <v>4.6193620732619005E-2</v>
      </c>
    </row>
    <row r="49" spans="1:33">
      <c r="A49" t="s">
        <v>16</v>
      </c>
      <c r="B49" s="3">
        <f>AVERAGE(B24:B47)</f>
        <v>2.5277777777777781</v>
      </c>
      <c r="C49" s="3">
        <f t="shared" ref="C49:R49" si="12">AVERAGE(C24:C47)</f>
        <v>2.1666666666666665</v>
      </c>
      <c r="D49" s="3">
        <f t="shared" si="12"/>
        <v>13.791666666666666</v>
      </c>
      <c r="E49" s="3">
        <f t="shared" si="12"/>
        <v>2.6527777777777781</v>
      </c>
      <c r="F49" s="3">
        <f t="shared" si="12"/>
        <v>2.5416666666666661</v>
      </c>
      <c r="G49" s="3">
        <f t="shared" si="12"/>
        <v>2.4444444444444442</v>
      </c>
      <c r="H49" s="3">
        <f t="shared" si="12"/>
        <v>2.3194444444444442</v>
      </c>
      <c r="I49" s="3">
        <f t="shared" si="12"/>
        <v>2.4722222222222219</v>
      </c>
      <c r="J49" s="3">
        <f t="shared" si="12"/>
        <v>2.7916666666666665</v>
      </c>
      <c r="K49" s="3">
        <f t="shared" si="12"/>
        <v>1.875</v>
      </c>
      <c r="L49" s="3">
        <f t="shared" si="12"/>
        <v>7.0694444444444438</v>
      </c>
      <c r="M49" s="3">
        <f t="shared" si="12"/>
        <v>2.0138888888888888</v>
      </c>
      <c r="N49" s="3">
        <f t="shared" si="12"/>
        <v>1.7777777777777777</v>
      </c>
      <c r="O49" s="3">
        <f t="shared" si="12"/>
        <v>3.0694444444444451</v>
      </c>
      <c r="P49" s="3">
        <f t="shared" si="12"/>
        <v>2.6388888888888888</v>
      </c>
      <c r="Q49" s="3">
        <f t="shared" si="12"/>
        <v>3.125</v>
      </c>
      <c r="R49" s="3">
        <f t="shared" si="12"/>
        <v>1.9166666666666663</v>
      </c>
      <c r="S49" s="3">
        <f t="shared" ref="S49:Y49" si="13">AVERAGE(S24:S47)</f>
        <v>9.4305555555555554</v>
      </c>
      <c r="T49" s="3">
        <f t="shared" si="13"/>
        <v>10.152777777777777</v>
      </c>
      <c r="U49" s="3">
        <f t="shared" si="13"/>
        <v>11.763888888888888</v>
      </c>
      <c r="V49" s="3">
        <f t="shared" si="13"/>
        <v>4.8472222222222214</v>
      </c>
      <c r="W49" s="3">
        <f t="shared" si="13"/>
        <v>11.541666666666666</v>
      </c>
      <c r="X49" s="3">
        <f t="shared" si="13"/>
        <v>6.1944444444444455</v>
      </c>
      <c r="Y49" s="3">
        <f t="shared" si="13"/>
        <v>12.458333333333334</v>
      </c>
    </row>
    <row r="51" spans="1:33">
      <c r="B51" s="10" t="s">
        <v>26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 t="s">
        <v>27</v>
      </c>
      <c r="T51" s="10"/>
      <c r="U51" s="10"/>
      <c r="V51" s="10"/>
      <c r="W51" s="10"/>
      <c r="X51" s="10"/>
      <c r="Y51" s="10"/>
    </row>
    <row r="52" spans="1:33">
      <c r="B52">
        <v>1138</v>
      </c>
      <c r="C52">
        <v>1135</v>
      </c>
      <c r="D52">
        <v>1127</v>
      </c>
      <c r="E52">
        <v>1118</v>
      </c>
      <c r="F52">
        <v>1114</v>
      </c>
      <c r="G52">
        <v>1109</v>
      </c>
      <c r="H52">
        <v>1200</v>
      </c>
      <c r="I52">
        <v>1300</v>
      </c>
      <c r="J52">
        <v>1501</v>
      </c>
      <c r="K52">
        <v>1505</v>
      </c>
      <c r="L52">
        <v>1632</v>
      </c>
      <c r="M52">
        <v>1768</v>
      </c>
      <c r="N52">
        <v>1717</v>
      </c>
      <c r="O52">
        <v>2120</v>
      </c>
      <c r="P52">
        <v>2505</v>
      </c>
      <c r="Q52">
        <v>3309</v>
      </c>
      <c r="R52">
        <v>3202</v>
      </c>
      <c r="S52">
        <v>1600</v>
      </c>
      <c r="T52">
        <v>1611</v>
      </c>
      <c r="U52">
        <v>1680</v>
      </c>
      <c r="V52">
        <v>2250</v>
      </c>
      <c r="W52">
        <v>2625</v>
      </c>
      <c r="X52">
        <v>2635</v>
      </c>
      <c r="Y52">
        <v>2645</v>
      </c>
    </row>
    <row r="53" spans="1:33">
      <c r="A53" t="s">
        <v>17</v>
      </c>
      <c r="B53" s="3">
        <f>comadj!B19</f>
        <v>18.101165338828746</v>
      </c>
      <c r="C53" s="3">
        <f>comadj!C19</f>
        <v>14.107118712406381</v>
      </c>
      <c r="D53" s="3">
        <f>comadj!D19</f>
        <v>20.922062691882715</v>
      </c>
      <c r="E53" s="3">
        <f>comadj!E19</f>
        <v>9.5801144459084586</v>
      </c>
      <c r="F53" s="3">
        <f>comadj!F19</f>
        <v>16.661151050336997</v>
      </c>
      <c r="G53" s="3">
        <f>comadj!G19</f>
        <v>15.953581139422226</v>
      </c>
      <c r="H53" s="3">
        <f>comadj!H19</f>
        <v>16.687579596037352</v>
      </c>
      <c r="I53" s="3">
        <f>comadj!I19</f>
        <v>18.103711577867379</v>
      </c>
      <c r="J53" s="3">
        <f>comadj!J19</f>
        <v>28.788305242347782</v>
      </c>
      <c r="K53" s="3">
        <f>comadj!K19</f>
        <v>15.813795251453753</v>
      </c>
      <c r="L53" s="3">
        <f>comadj!L19</f>
        <v>26.043059931547358</v>
      </c>
      <c r="M53" s="3">
        <f>comadj!M19</f>
        <v>12.02182262783797</v>
      </c>
      <c r="N53" s="3">
        <f>comadj!N19</f>
        <v>41.862725735038779</v>
      </c>
      <c r="O53" s="3">
        <f>comadj!O19</f>
        <v>11.712632812142941</v>
      </c>
      <c r="P53" s="3">
        <f>comadj!P19</f>
        <v>11.796442986682727</v>
      </c>
      <c r="Q53" s="3">
        <f>comadj!Q19</f>
        <v>9.6230489881194483</v>
      </c>
      <c r="R53" s="3">
        <f>comadj!R19</f>
        <v>10.925360687799122</v>
      </c>
      <c r="S53" s="3">
        <f>comadj!S19</f>
        <v>14.280169315397798</v>
      </c>
      <c r="T53" s="3">
        <f>comadj!T19</f>
        <v>9.0622803172105311</v>
      </c>
      <c r="U53" s="3">
        <f>comadj!U19</f>
        <v>17.036741354325692</v>
      </c>
      <c r="V53" s="3">
        <f>comadj!V19</f>
        <v>1.2329362626730056</v>
      </c>
      <c r="W53" s="3">
        <f>comadj!W19</f>
        <v>8.7196793989544439</v>
      </c>
      <c r="X53" s="3">
        <f>comadj!X19</f>
        <v>6.8363570904260715</v>
      </c>
      <c r="Y53" s="3">
        <f>comadj!Y19</f>
        <v>8.5880703370061795</v>
      </c>
    </row>
    <row r="54" spans="1:33">
      <c r="A54" t="s">
        <v>18</v>
      </c>
      <c r="B54" s="3">
        <f>comadj!B48</f>
        <v>1.9684802439148594</v>
      </c>
      <c r="C54" s="3">
        <f>comadj!C48</f>
        <v>1.7014361425346554</v>
      </c>
      <c r="D54" s="3">
        <f>comadj!D48</f>
        <v>10.574255811515057</v>
      </c>
      <c r="E54" s="3">
        <f>comadj!E48</f>
        <v>2.1119663838290053</v>
      </c>
      <c r="F54" s="3">
        <f>comadj!F48</f>
        <v>1.9846622853031606</v>
      </c>
      <c r="G54" s="3">
        <f>comadj!G48</f>
        <v>1.9012501320153972</v>
      </c>
      <c r="H54" s="3">
        <f>comadj!H48</f>
        <v>1.8320097923706182</v>
      </c>
      <c r="I54" s="3">
        <f>comadj!I48</f>
        <v>1.9488466982163963</v>
      </c>
      <c r="J54" s="3">
        <f>comadj!J48</f>
        <v>2.1974436590269408</v>
      </c>
      <c r="K54" s="3">
        <f>comadj!K48</f>
        <v>1.4811636032155768</v>
      </c>
      <c r="L54" s="3">
        <f>comadj!L48</f>
        <v>5.364911452233077</v>
      </c>
      <c r="M54" s="3">
        <f>comadj!M48</f>
        <v>1.5845753178813735</v>
      </c>
      <c r="N54" s="3">
        <f>comadj!N48</f>
        <v>1.4037268669600327</v>
      </c>
      <c r="O54" s="3">
        <f>comadj!O48</f>
        <v>2.3490616270560061</v>
      </c>
      <c r="P54" s="3">
        <f>comadj!P48</f>
        <v>2.0525827141528099</v>
      </c>
      <c r="Q54" s="3">
        <f>comadj!Q48</f>
        <v>2.4553462989204617</v>
      </c>
      <c r="R54" s="3">
        <f>comadj!R48</f>
        <v>1.5050498629890647</v>
      </c>
      <c r="S54" s="3">
        <f>comadj!S48</f>
        <v>7.2037457538727478</v>
      </c>
      <c r="T54" s="3">
        <f>comadj!T48</f>
        <v>7.7098543374361448</v>
      </c>
      <c r="U54" s="3">
        <f>comadj!U48</f>
        <v>8.9437676546179059</v>
      </c>
      <c r="V54" s="3">
        <f>comadj!V48</f>
        <v>3.7880971670743904</v>
      </c>
      <c r="W54" s="3">
        <f>comadj!W48</f>
        <v>8.7921912751939679</v>
      </c>
      <c r="X54" s="3">
        <f>comadj!X48</f>
        <v>4.7648362811448068</v>
      </c>
      <c r="Y54" s="3">
        <f>comadj!Y48</f>
        <v>9.6697733800720904</v>
      </c>
    </row>
    <row r="56" spans="1:33">
      <c r="AA56" t="s">
        <v>1</v>
      </c>
      <c r="AD56" t="s">
        <v>24</v>
      </c>
      <c r="AG56" t="s">
        <v>25</v>
      </c>
    </row>
    <row r="57" spans="1:33">
      <c r="AA57" t="s">
        <v>19</v>
      </c>
      <c r="AD57" s="3">
        <f>AVERAGE(AD2,AD6,AD11,AD12)</f>
        <v>2.49705615942029</v>
      </c>
      <c r="AE57" s="3"/>
      <c r="AF57" s="3"/>
      <c r="AG57" s="3">
        <f>AVERAGE(AD38,AD46,AD47)</f>
        <v>1.4705882352941178</v>
      </c>
    </row>
    <row r="58" spans="1:33">
      <c r="AA58" t="s">
        <v>20</v>
      </c>
      <c r="AG58" s="3">
        <f>AVERAGE(AD31,AD32)</f>
        <v>2.9607843137254903</v>
      </c>
    </row>
    <row r="59" spans="1:33">
      <c r="AA59" t="s">
        <v>21</v>
      </c>
      <c r="AD59" s="3">
        <f>AVERAGE(AD3)</f>
        <v>11.569444444444443</v>
      </c>
      <c r="AE59" s="3"/>
      <c r="AF59" s="3"/>
      <c r="AG59" s="3">
        <f>AVERAGE(AD26,AD28,AD30)</f>
        <v>2.9019607843137258</v>
      </c>
    </row>
    <row r="60" spans="1:33">
      <c r="AA60" t="s">
        <v>22</v>
      </c>
      <c r="AD60" s="3">
        <f>AVERAGE(AD4,AD7,AD9,AD10,AD15,AD16,AD17,AD18,AD19)</f>
        <v>21.57737954279941</v>
      </c>
      <c r="AE60" s="3"/>
      <c r="AF60" s="3"/>
      <c r="AG60" s="3">
        <f>AVERAGE(AD25,AD27,AD33,AD34,AD35,AD44,AD45,AD48)</f>
        <v>3.2417917687908497</v>
      </c>
    </row>
    <row r="61" spans="1:33">
      <c r="AA61" t="s">
        <v>23</v>
      </c>
      <c r="AD61" s="3">
        <f>AVERAGE(AD5,AD8,AD13,AD14)</f>
        <v>27.892361111111114</v>
      </c>
      <c r="AE61" s="3"/>
      <c r="AF61" s="3"/>
      <c r="AG61" s="3">
        <f>AVERAGE(AD24,AD29,AD36,AD37,AD39,AD40,AD41)</f>
        <v>5.5143557422969183</v>
      </c>
    </row>
  </sheetData>
  <mergeCells count="2">
    <mergeCell ref="B51:R51"/>
    <mergeCell ref="S51:Y51"/>
  </mergeCells>
  <conditionalFormatting sqref="AK24">
    <cfRule type="cellIs" dxfId="154" priority="130" operator="greaterThan">
      <formula>500</formula>
    </cfRule>
    <cfRule type="containsBlanks" dxfId="153" priority="131" stopIfTrue="1">
      <formula>LEN(TRIM(AK24))=0</formula>
    </cfRule>
    <cfRule type="containsText" dxfId="152" priority="132" operator="containsText" text="N/A">
      <formula>NOT(ISERROR(SEARCH("N/A",AK24)))</formula>
    </cfRule>
    <cfRule type="cellIs" dxfId="151" priority="133" operator="between">
      <formula>250</formula>
      <formula>500</formula>
    </cfRule>
    <cfRule type="cellIs" dxfId="150" priority="134" operator="between">
      <formula>150</formula>
      <formula>250</formula>
    </cfRule>
    <cfRule type="cellIs" dxfId="149" priority="135" operator="between">
      <formula>55</formula>
      <formula>150</formula>
    </cfRule>
    <cfRule type="cellIs" dxfId="148" priority="136" operator="between">
      <formula>35</formula>
      <formula>55</formula>
    </cfRule>
    <cfRule type="cellIs" dxfId="147" priority="137" operator="between">
      <formula>12</formula>
      <formula>35</formula>
    </cfRule>
    <cfRule type="cellIs" dxfId="146" priority="138" operator="between">
      <formula>0</formula>
      <formula>12</formula>
    </cfRule>
  </conditionalFormatting>
  <conditionalFormatting sqref="AK25">
    <cfRule type="cellIs" dxfId="145" priority="121" operator="greaterThan">
      <formula>500</formula>
    </cfRule>
    <cfRule type="containsBlanks" dxfId="144" priority="122" stopIfTrue="1">
      <formula>LEN(TRIM(AK25))=0</formula>
    </cfRule>
    <cfRule type="containsText" dxfId="143" priority="123" operator="containsText" text="N/A">
      <formula>NOT(ISERROR(SEARCH("N/A",AK25)))</formula>
    </cfRule>
    <cfRule type="cellIs" dxfId="142" priority="124" operator="between">
      <formula>250</formula>
      <formula>500</formula>
    </cfRule>
    <cfRule type="cellIs" dxfId="141" priority="125" operator="between">
      <formula>150</formula>
      <formula>250</formula>
    </cfRule>
    <cfRule type="cellIs" dxfId="140" priority="126" operator="between">
      <formula>55</formula>
      <formula>150</formula>
    </cfRule>
    <cfRule type="cellIs" dxfId="139" priority="127" operator="between">
      <formula>35</formula>
      <formula>55</formula>
    </cfRule>
    <cfRule type="cellIs" dxfId="138" priority="128" operator="between">
      <formula>12</formula>
      <formula>35</formula>
    </cfRule>
    <cfRule type="cellIs" dxfId="137" priority="129" operator="between">
      <formula>0</formula>
      <formula>12</formula>
    </cfRule>
  </conditionalFormatting>
  <conditionalFormatting sqref="AK26">
    <cfRule type="cellIs" dxfId="136" priority="112" operator="greaterThan">
      <formula>500</formula>
    </cfRule>
    <cfRule type="containsBlanks" dxfId="135" priority="113" stopIfTrue="1">
      <formula>LEN(TRIM(AK26))=0</formula>
    </cfRule>
    <cfRule type="containsText" dxfId="134" priority="114" operator="containsText" text="N/A">
      <formula>NOT(ISERROR(SEARCH("N/A",AK26)))</formula>
    </cfRule>
    <cfRule type="cellIs" dxfId="133" priority="115" operator="between">
      <formula>250</formula>
      <formula>500</formula>
    </cfRule>
    <cfRule type="cellIs" dxfId="132" priority="116" operator="between">
      <formula>150</formula>
      <formula>250</formula>
    </cfRule>
    <cfRule type="cellIs" dxfId="131" priority="117" operator="between">
      <formula>55</formula>
      <formula>150</formula>
    </cfRule>
    <cfRule type="cellIs" dxfId="130" priority="118" operator="between">
      <formula>35</formula>
      <formula>55</formula>
    </cfRule>
    <cfRule type="cellIs" dxfId="129" priority="119" operator="between">
      <formula>12</formula>
      <formula>35</formula>
    </cfRule>
    <cfRule type="cellIs" dxfId="128" priority="120" operator="between">
      <formula>0</formula>
      <formula>12</formula>
    </cfRule>
  </conditionalFormatting>
  <conditionalFormatting sqref="AK27">
    <cfRule type="cellIs" dxfId="127" priority="103" operator="greaterThan">
      <formula>500</formula>
    </cfRule>
    <cfRule type="containsBlanks" dxfId="126" priority="104" stopIfTrue="1">
      <formula>LEN(TRIM(AK27))=0</formula>
    </cfRule>
    <cfRule type="containsText" dxfId="125" priority="105" operator="containsText" text="N/A">
      <formula>NOT(ISERROR(SEARCH("N/A",AK27)))</formula>
    </cfRule>
    <cfRule type="cellIs" dxfId="124" priority="106" operator="between">
      <formula>250</formula>
      <formula>500</formula>
    </cfRule>
    <cfRule type="cellIs" dxfId="123" priority="107" operator="between">
      <formula>150</formula>
      <formula>250</formula>
    </cfRule>
    <cfRule type="cellIs" dxfId="122" priority="108" operator="between">
      <formula>55</formula>
      <formula>150</formula>
    </cfRule>
    <cfRule type="cellIs" dxfId="121" priority="109" operator="between">
      <formula>35</formula>
      <formula>55</formula>
    </cfRule>
    <cfRule type="cellIs" dxfId="120" priority="110" operator="between">
      <formula>12</formula>
      <formula>35</formula>
    </cfRule>
    <cfRule type="cellIs" dxfId="119" priority="111" operator="between">
      <formula>0</formula>
      <formula>12</formula>
    </cfRule>
  </conditionalFormatting>
  <conditionalFormatting sqref="AK28">
    <cfRule type="cellIs" dxfId="118" priority="94" operator="greaterThan">
      <formula>500</formula>
    </cfRule>
    <cfRule type="containsBlanks" dxfId="117" priority="95" stopIfTrue="1">
      <formula>LEN(TRIM(AK28))=0</formula>
    </cfRule>
    <cfRule type="containsText" dxfId="116" priority="96" operator="containsText" text="N/A">
      <formula>NOT(ISERROR(SEARCH("N/A",AK28)))</formula>
    </cfRule>
    <cfRule type="cellIs" dxfId="115" priority="97" operator="between">
      <formula>250</formula>
      <formula>500</formula>
    </cfRule>
    <cfRule type="cellIs" dxfId="114" priority="98" operator="between">
      <formula>150</formula>
      <formula>250</formula>
    </cfRule>
    <cfRule type="cellIs" dxfId="113" priority="99" operator="between">
      <formula>55</formula>
      <formula>150</formula>
    </cfRule>
    <cfRule type="cellIs" dxfId="112" priority="100" operator="between">
      <formula>35</formula>
      <formula>55</formula>
    </cfRule>
    <cfRule type="cellIs" dxfId="111" priority="101" operator="between">
      <formula>12</formula>
      <formula>35</formula>
    </cfRule>
    <cfRule type="cellIs" dxfId="110" priority="102" operator="between">
      <formula>0</formula>
      <formula>12</formula>
    </cfRule>
  </conditionalFormatting>
  <conditionalFormatting sqref="AK29">
    <cfRule type="cellIs" dxfId="109" priority="85" operator="greaterThan">
      <formula>500</formula>
    </cfRule>
    <cfRule type="containsBlanks" dxfId="108" priority="86" stopIfTrue="1">
      <formula>LEN(TRIM(AK29))=0</formula>
    </cfRule>
    <cfRule type="containsText" dxfId="107" priority="87" operator="containsText" text="N/A">
      <formula>NOT(ISERROR(SEARCH("N/A",AK29)))</formula>
    </cfRule>
    <cfRule type="cellIs" dxfId="106" priority="88" operator="between">
      <formula>250</formula>
      <formula>500</formula>
    </cfRule>
    <cfRule type="cellIs" dxfId="105" priority="89" operator="between">
      <formula>150</formula>
      <formula>250</formula>
    </cfRule>
    <cfRule type="cellIs" dxfId="104" priority="90" operator="between">
      <formula>55</formula>
      <formula>150</formula>
    </cfRule>
    <cfRule type="cellIs" dxfId="103" priority="91" operator="between">
      <formula>35</formula>
      <formula>55</formula>
    </cfRule>
    <cfRule type="cellIs" dxfId="102" priority="92" operator="between">
      <formula>12</formula>
      <formula>35</formula>
    </cfRule>
    <cfRule type="cellIs" dxfId="101" priority="93" operator="between">
      <formula>0</formula>
      <formula>12</formula>
    </cfRule>
  </conditionalFormatting>
  <conditionalFormatting sqref="AK30">
    <cfRule type="cellIs" dxfId="100" priority="76" operator="greaterThan">
      <formula>500</formula>
    </cfRule>
    <cfRule type="containsBlanks" dxfId="99" priority="77" stopIfTrue="1">
      <formula>LEN(TRIM(AK30))=0</formula>
    </cfRule>
    <cfRule type="containsText" dxfId="98" priority="78" operator="containsText" text="N/A">
      <formula>NOT(ISERROR(SEARCH("N/A",AK30)))</formula>
    </cfRule>
    <cfRule type="cellIs" dxfId="97" priority="79" operator="between">
      <formula>250</formula>
      <formula>500</formula>
    </cfRule>
    <cfRule type="cellIs" dxfId="96" priority="80" operator="between">
      <formula>150</formula>
      <formula>250</formula>
    </cfRule>
    <cfRule type="cellIs" dxfId="95" priority="81" operator="between">
      <formula>55</formula>
      <formula>150</formula>
    </cfRule>
    <cfRule type="cellIs" dxfId="94" priority="82" operator="between">
      <formula>35</formula>
      <formula>55</formula>
    </cfRule>
    <cfRule type="cellIs" dxfId="93" priority="83" operator="between">
      <formula>12</formula>
      <formula>35</formula>
    </cfRule>
    <cfRule type="cellIs" dxfId="92" priority="84" operator="between">
      <formula>0</formula>
      <formula>12</formula>
    </cfRule>
  </conditionalFormatting>
  <conditionalFormatting sqref="AK8">
    <cfRule type="containsBlanks" dxfId="91" priority="68" stopIfTrue="1">
      <formula>LEN(TRIM(AK8))=0</formula>
    </cfRule>
    <cfRule type="containsText" dxfId="90" priority="69" operator="containsText" text="N/A">
      <formula>NOT(ISERROR(SEARCH("N/A",AK8)))</formula>
    </cfRule>
    <cfRule type="cellIs" dxfId="89" priority="70" operator="between">
      <formula>250</formula>
      <formula>500</formula>
    </cfRule>
    <cfRule type="cellIs" dxfId="88" priority="71" operator="between">
      <formula>150</formula>
      <formula>250</formula>
    </cfRule>
    <cfRule type="cellIs" dxfId="87" priority="72" operator="between">
      <formula>55</formula>
      <formula>150</formula>
    </cfRule>
    <cfRule type="cellIs" dxfId="86" priority="73" operator="between">
      <formula>35</formula>
      <formula>55</formula>
    </cfRule>
    <cfRule type="cellIs" dxfId="85" priority="74" operator="between">
      <formula>12</formula>
      <formula>35</formula>
    </cfRule>
    <cfRule type="cellIs" dxfId="84" priority="75" operator="between">
      <formula>0</formula>
      <formula>12</formula>
    </cfRule>
  </conditionalFormatting>
  <conditionalFormatting sqref="AK9">
    <cfRule type="containsBlanks" dxfId="83" priority="60" stopIfTrue="1">
      <formula>LEN(TRIM(AK9))=0</formula>
    </cfRule>
    <cfRule type="containsText" dxfId="82" priority="61" operator="containsText" text="N/A">
      <formula>NOT(ISERROR(SEARCH("N/A",AK9)))</formula>
    </cfRule>
    <cfRule type="cellIs" dxfId="81" priority="62" operator="between">
      <formula>250</formula>
      <formula>500</formula>
    </cfRule>
    <cfRule type="cellIs" dxfId="80" priority="63" operator="between">
      <formula>150</formula>
      <formula>250</formula>
    </cfRule>
    <cfRule type="cellIs" dxfId="79" priority="64" operator="between">
      <formula>55</formula>
      <formula>150</formula>
    </cfRule>
    <cfRule type="cellIs" dxfId="78" priority="65" operator="between">
      <formula>35</formula>
      <formula>55</formula>
    </cfRule>
    <cfRule type="cellIs" dxfId="77" priority="66" operator="between">
      <formula>12</formula>
      <formula>35</formula>
    </cfRule>
    <cfRule type="cellIs" dxfId="76" priority="67" operator="between">
      <formula>0</formula>
      <formula>12</formula>
    </cfRule>
  </conditionalFormatting>
  <conditionalFormatting sqref="AK10">
    <cfRule type="containsBlanks" dxfId="75" priority="52" stopIfTrue="1">
      <formula>LEN(TRIM(AK10))=0</formula>
    </cfRule>
    <cfRule type="containsText" dxfId="74" priority="53" operator="containsText" text="N/A">
      <formula>NOT(ISERROR(SEARCH("N/A",AK10)))</formula>
    </cfRule>
    <cfRule type="cellIs" dxfId="73" priority="54" operator="between">
      <formula>250</formula>
      <formula>500</formula>
    </cfRule>
    <cfRule type="cellIs" dxfId="72" priority="55" operator="between">
      <formula>150</formula>
      <formula>250</formula>
    </cfRule>
    <cfRule type="cellIs" dxfId="71" priority="56" operator="between">
      <formula>55</formula>
      <formula>150</formula>
    </cfRule>
    <cfRule type="cellIs" dxfId="70" priority="57" operator="between">
      <formula>35</formula>
      <formula>55</formula>
    </cfRule>
    <cfRule type="cellIs" dxfId="69" priority="58" operator="between">
      <formula>12</formula>
      <formula>35</formula>
    </cfRule>
    <cfRule type="cellIs" dxfId="68" priority="59" operator="between">
      <formula>0</formula>
      <formula>12</formula>
    </cfRule>
  </conditionalFormatting>
  <conditionalFormatting sqref="AK11">
    <cfRule type="containsBlanks" dxfId="67" priority="44" stopIfTrue="1">
      <formula>LEN(TRIM(AK11))=0</formula>
    </cfRule>
    <cfRule type="containsText" dxfId="66" priority="45" operator="containsText" text="N/A">
      <formula>NOT(ISERROR(SEARCH("N/A",AK11)))</formula>
    </cfRule>
    <cfRule type="cellIs" dxfId="65" priority="46" operator="between">
      <formula>250</formula>
      <formula>500</formula>
    </cfRule>
    <cfRule type="cellIs" dxfId="64" priority="47" operator="between">
      <formula>150</formula>
      <formula>250</formula>
    </cfRule>
    <cfRule type="cellIs" dxfId="63" priority="48" operator="between">
      <formula>55</formula>
      <formula>150</formula>
    </cfRule>
    <cfRule type="cellIs" dxfId="62" priority="49" operator="between">
      <formula>35</formula>
      <formula>55</formula>
    </cfRule>
    <cfRule type="cellIs" dxfId="61" priority="50" operator="between">
      <formula>12</formula>
      <formula>35</formula>
    </cfRule>
    <cfRule type="cellIs" dxfId="60" priority="51" operator="between">
      <formula>0</formula>
      <formula>12</formula>
    </cfRule>
  </conditionalFormatting>
  <conditionalFormatting sqref="AK35">
    <cfRule type="cellIs" dxfId="59" priority="35" operator="greaterThan">
      <formula>500</formula>
    </cfRule>
    <cfRule type="containsBlanks" dxfId="58" priority="36" stopIfTrue="1">
      <formula>LEN(TRIM(AK35))=0</formula>
    </cfRule>
    <cfRule type="containsText" dxfId="57" priority="37" operator="containsText" text="N/A">
      <formula>NOT(ISERROR(SEARCH("N/A",AK35)))</formula>
    </cfRule>
    <cfRule type="cellIs" dxfId="56" priority="38" operator="between">
      <formula>250</formula>
      <formula>500</formula>
    </cfRule>
    <cfRule type="cellIs" dxfId="55" priority="39" operator="between">
      <formula>150</formula>
      <formula>250</formula>
    </cfRule>
    <cfRule type="cellIs" dxfId="54" priority="40" operator="between">
      <formula>55</formula>
      <formula>150</formula>
    </cfRule>
    <cfRule type="cellIs" dxfId="53" priority="41" operator="between">
      <formula>35</formula>
      <formula>55</formula>
    </cfRule>
    <cfRule type="cellIs" dxfId="52" priority="42" operator="between">
      <formula>12</formula>
      <formula>35</formula>
    </cfRule>
    <cfRule type="cellIs" dxfId="51" priority="43" operator="between">
      <formula>0</formula>
      <formula>12</formula>
    </cfRule>
  </conditionalFormatting>
  <conditionalFormatting sqref="AK36">
    <cfRule type="cellIs" dxfId="50" priority="26" operator="greaterThan">
      <formula>500</formula>
    </cfRule>
    <cfRule type="containsBlanks" dxfId="49" priority="27" stopIfTrue="1">
      <formula>LEN(TRIM(AK36))=0</formula>
    </cfRule>
    <cfRule type="containsText" dxfId="48" priority="28" operator="containsText" text="N/A">
      <formula>NOT(ISERROR(SEARCH("N/A",AK36)))</formula>
    </cfRule>
    <cfRule type="cellIs" dxfId="47" priority="29" operator="between">
      <formula>250</formula>
      <formula>500</formula>
    </cfRule>
    <cfRule type="cellIs" dxfId="46" priority="30" operator="between">
      <formula>150</formula>
      <formula>250</formula>
    </cfRule>
    <cfRule type="cellIs" dxfId="45" priority="31" operator="between">
      <formula>55</formula>
      <formula>150</formula>
    </cfRule>
    <cfRule type="cellIs" dxfId="44" priority="32" operator="between">
      <formula>35</formula>
      <formula>55</formula>
    </cfRule>
    <cfRule type="cellIs" dxfId="43" priority="33" operator="between">
      <formula>12</formula>
      <formula>35</formula>
    </cfRule>
    <cfRule type="cellIs" dxfId="42" priority="34" operator="between">
      <formula>0</formula>
      <formula>12</formula>
    </cfRule>
  </conditionalFormatting>
  <conditionalFormatting sqref="AK37">
    <cfRule type="cellIs" dxfId="41" priority="17" operator="greaterThan">
      <formula>500</formula>
    </cfRule>
    <cfRule type="containsBlanks" dxfId="40" priority="18" stopIfTrue="1">
      <formula>LEN(TRIM(AK37))=0</formula>
    </cfRule>
    <cfRule type="containsText" dxfId="39" priority="19" operator="containsText" text="N/A">
      <formula>NOT(ISERROR(SEARCH("N/A",AK37)))</formula>
    </cfRule>
    <cfRule type="cellIs" dxfId="38" priority="20" operator="between">
      <formula>250</formula>
      <formula>500</formula>
    </cfRule>
    <cfRule type="cellIs" dxfId="37" priority="21" operator="between">
      <formula>150</formula>
      <formula>250</formula>
    </cfRule>
    <cfRule type="cellIs" dxfId="36" priority="22" operator="between">
      <formula>55</formula>
      <formula>150</formula>
    </cfRule>
    <cfRule type="cellIs" dxfId="35" priority="23" operator="between">
      <formula>35</formula>
      <formula>55</formula>
    </cfRule>
    <cfRule type="cellIs" dxfId="34" priority="24" operator="between">
      <formula>12</formula>
      <formula>35</formula>
    </cfRule>
    <cfRule type="cellIs" dxfId="33" priority="25" operator="between">
      <formula>0</formula>
      <formula>12</formula>
    </cfRule>
  </conditionalFormatting>
  <conditionalFormatting sqref="B2:Y18 AA2:AA18 AC2:AD18">
    <cfRule type="containsBlanks" dxfId="32" priority="162" stopIfTrue="1">
      <formula>LEN(TRIM(B2))=0</formula>
    </cfRule>
    <cfRule type="containsText" dxfId="31" priority="163" operator="containsText" text="N/A">
      <formula>NOT(ISERROR(SEARCH("N/A",B2)))</formula>
    </cfRule>
    <cfRule type="cellIs" dxfId="30" priority="164" operator="between">
      <formula>250</formula>
      <formula>500</formula>
    </cfRule>
    <cfRule type="cellIs" dxfId="29" priority="165" operator="between">
      <formula>150</formula>
      <formula>250</formula>
    </cfRule>
    <cfRule type="cellIs" dxfId="28" priority="166" operator="between">
      <formula>55</formula>
      <formula>150</formula>
    </cfRule>
    <cfRule type="cellIs" dxfId="27" priority="167" operator="between">
      <formula>35</formula>
      <formula>55</formula>
    </cfRule>
    <cfRule type="cellIs" dxfId="26" priority="168" operator="between">
      <formula>12</formula>
      <formula>35</formula>
    </cfRule>
    <cfRule type="cellIs" dxfId="25" priority="169" operator="between">
      <formula>0</formula>
      <formula>12</formula>
    </cfRule>
  </conditionalFormatting>
  <conditionalFormatting sqref="AA24:AA47 B24:Y47 AC24:AD47 AF24:AF47">
    <cfRule type="cellIs" dxfId="24" priority="153" operator="greaterThan">
      <formula>500</formula>
    </cfRule>
    <cfRule type="containsBlanks" dxfId="23" priority="154" stopIfTrue="1">
      <formula>LEN(TRIM(B24))=0</formula>
    </cfRule>
    <cfRule type="containsText" dxfId="22" priority="155" operator="containsText" text="N/A">
      <formula>NOT(ISERROR(SEARCH("N/A",B24)))</formula>
    </cfRule>
    <cfRule type="cellIs" dxfId="21" priority="156" operator="between">
      <formula>250</formula>
      <formula>500</formula>
    </cfRule>
    <cfRule type="cellIs" dxfId="20" priority="157" operator="between">
      <formula>150</formula>
      <formula>250</formula>
    </cfRule>
    <cfRule type="cellIs" dxfId="19" priority="158" operator="between">
      <formula>55</formula>
      <formula>150</formula>
    </cfRule>
    <cfRule type="cellIs" dxfId="18" priority="159" operator="between">
      <formula>35</formula>
      <formula>55</formula>
    </cfRule>
    <cfRule type="cellIs" dxfId="17" priority="160" operator="between">
      <formula>12</formula>
      <formula>35</formula>
    </cfRule>
    <cfRule type="cellIs" dxfId="16" priority="161" operator="between">
      <formula>0</formula>
      <formula>12</formula>
    </cfRule>
  </conditionalFormatting>
  <conditionalFormatting sqref="AF2:AF18">
    <cfRule type="containsBlanks" dxfId="15" priority="9" stopIfTrue="1">
      <formula>LEN(TRIM(AF2))=0</formula>
    </cfRule>
    <cfRule type="containsText" dxfId="14" priority="10" operator="containsText" text="N/A">
      <formula>NOT(ISERROR(SEARCH("N/A",AF2)))</formula>
    </cfRule>
    <cfRule type="cellIs" dxfId="13" priority="11" operator="between">
      <formula>250</formula>
      <formula>500</formula>
    </cfRule>
    <cfRule type="cellIs" dxfId="12" priority="12" operator="between">
      <formula>150</formula>
      <formula>250</formula>
    </cfRule>
    <cfRule type="cellIs" dxfId="11" priority="13" operator="between">
      <formula>55</formula>
      <formula>150</formula>
    </cfRule>
    <cfRule type="cellIs" dxfId="10" priority="14" operator="between">
      <formula>35</formula>
      <formula>55</formula>
    </cfRule>
    <cfRule type="cellIs" dxfId="9" priority="15" operator="between">
      <formula>12</formula>
      <formula>35</formula>
    </cfRule>
    <cfRule type="cellIs" dxfId="8" priority="16" operator="between">
      <formula>0</formula>
      <formula>12</formula>
    </cfRule>
  </conditionalFormatting>
  <conditionalFormatting sqref="AC20">
    <cfRule type="containsBlanks" dxfId="7" priority="1" stopIfTrue="1">
      <formula>LEN(TRIM(AC20))=0</formula>
    </cfRule>
    <cfRule type="containsText" dxfId="6" priority="2" operator="containsText" text="N/A">
      <formula>NOT(ISERROR(SEARCH("N/A",AC20)))</formula>
    </cfRule>
    <cfRule type="cellIs" dxfId="5" priority="3" operator="between">
      <formula>250</formula>
      <formula>500</formula>
    </cfRule>
    <cfRule type="cellIs" dxfId="4" priority="4" operator="between">
      <formula>150</formula>
      <formula>250</formula>
    </cfRule>
    <cfRule type="cellIs" dxfId="3" priority="5" operator="between">
      <formula>55</formula>
      <formula>150</formula>
    </cfRule>
    <cfRule type="cellIs" dxfId="2" priority="6" operator="between">
      <formula>35</formula>
      <formula>55</formula>
    </cfRule>
    <cfRule type="cellIs" dxfId="1" priority="7" operator="between">
      <formula>12</formula>
      <formula>35</formula>
    </cfRule>
    <cfRule type="cellIs" dxfId="0" priority="8" operator="between">
      <formula>0</formula>
      <formula>12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19" workbookViewId="0">
      <selection activeCell="B23" sqref="B23:Y23"/>
    </sheetView>
  </sheetViews>
  <sheetFormatPr baseColWidth="10" defaultRowHeight="15" x14ac:dyDescent="0"/>
  <sheetData>
    <row r="1" spans="1:25">
      <c r="A1" t="s">
        <v>4</v>
      </c>
      <c r="B1">
        <v>1138</v>
      </c>
      <c r="C1">
        <v>1135</v>
      </c>
      <c r="D1">
        <v>1127</v>
      </c>
      <c r="E1">
        <v>1118</v>
      </c>
      <c r="F1">
        <v>1114</v>
      </c>
      <c r="G1">
        <v>1109</v>
      </c>
      <c r="H1">
        <v>1200</v>
      </c>
      <c r="I1">
        <v>1300</v>
      </c>
      <c r="J1">
        <v>1501</v>
      </c>
      <c r="K1">
        <v>1505</v>
      </c>
      <c r="L1">
        <v>1632</v>
      </c>
      <c r="M1">
        <v>1768</v>
      </c>
      <c r="N1">
        <v>1717</v>
      </c>
      <c r="O1">
        <v>2120</v>
      </c>
      <c r="P1">
        <v>2505</v>
      </c>
      <c r="Q1">
        <v>3309</v>
      </c>
      <c r="R1">
        <v>3202</v>
      </c>
      <c r="S1" s="9">
        <v>1600</v>
      </c>
      <c r="T1" s="9">
        <v>1611</v>
      </c>
      <c r="U1" s="9">
        <v>1680</v>
      </c>
      <c r="V1" s="9">
        <v>2250</v>
      </c>
      <c r="W1" s="9">
        <v>2625</v>
      </c>
      <c r="X1" s="9">
        <v>2635</v>
      </c>
      <c r="Y1" s="9">
        <v>2645</v>
      </c>
    </row>
    <row r="2" spans="1:25">
      <c r="A2" s="1">
        <v>41323</v>
      </c>
      <c r="B2">
        <v>0.23666666666666669</v>
      </c>
      <c r="C2">
        <v>0.23666666666666669</v>
      </c>
      <c r="D2">
        <v>0.23666666666666669</v>
      </c>
      <c r="E2">
        <v>0.23666666666666669</v>
      </c>
      <c r="F2">
        <v>0.23666666666666669</v>
      </c>
      <c r="G2">
        <v>0.23666666666666669</v>
      </c>
      <c r="H2">
        <v>0.23666666666666669</v>
      </c>
      <c r="I2">
        <v>0.23666666666666669</v>
      </c>
      <c r="J2">
        <v>0.23666666666666669</v>
      </c>
      <c r="K2">
        <v>0.23666666666666669</v>
      </c>
      <c r="L2">
        <v>0.23666666666666669</v>
      </c>
      <c r="M2">
        <v>0.23666666666666669</v>
      </c>
      <c r="N2">
        <v>0.23666666666666669</v>
      </c>
      <c r="O2">
        <v>0.23666666666666669</v>
      </c>
      <c r="P2">
        <v>0.23666666666666669</v>
      </c>
      <c r="Q2">
        <v>0.23666666666666669</v>
      </c>
      <c r="R2">
        <v>0.23666666666666669</v>
      </c>
      <c r="S2">
        <v>0.23666666666666669</v>
      </c>
      <c r="T2">
        <v>0.23666666666666669</v>
      </c>
      <c r="U2">
        <v>0.23666666666666669</v>
      </c>
      <c r="V2">
        <v>0.23666666666666669</v>
      </c>
      <c r="W2">
        <v>0.23666666666666669</v>
      </c>
      <c r="X2">
        <v>0.23666666666666669</v>
      </c>
      <c r="Y2">
        <v>0.23666666666666669</v>
      </c>
    </row>
    <row r="3" spans="1:25">
      <c r="A3" s="1">
        <v>41324</v>
      </c>
      <c r="B3">
        <v>0.17333333333333331</v>
      </c>
      <c r="C3">
        <v>0.17333333333333331</v>
      </c>
      <c r="D3">
        <v>0.17333333333333331</v>
      </c>
      <c r="E3">
        <v>0.17333333333333331</v>
      </c>
      <c r="F3">
        <v>0.17333333333333331</v>
      </c>
      <c r="G3">
        <v>0.17333333333333331</v>
      </c>
      <c r="H3">
        <v>0.17333333333333331</v>
      </c>
      <c r="I3">
        <v>0.17333333333333331</v>
      </c>
      <c r="J3">
        <v>0.17333333333333331</v>
      </c>
      <c r="K3">
        <v>0.17333333333333331</v>
      </c>
      <c r="L3">
        <v>0.17333333333333331</v>
      </c>
      <c r="M3">
        <v>0.17333333333333331</v>
      </c>
      <c r="N3">
        <v>0.17333333333333331</v>
      </c>
      <c r="O3">
        <v>0.17333333333333331</v>
      </c>
      <c r="P3">
        <v>0.17333333333333331</v>
      </c>
      <c r="Q3">
        <v>0.17333333333333331</v>
      </c>
      <c r="R3">
        <v>0.17333333333333331</v>
      </c>
      <c r="S3">
        <v>0.17333333333333331</v>
      </c>
      <c r="T3">
        <v>0.17333333333333331</v>
      </c>
      <c r="U3">
        <v>0.17333333333333331</v>
      </c>
      <c r="V3">
        <v>0.17333333333333331</v>
      </c>
      <c r="W3">
        <v>0.17333333333333331</v>
      </c>
      <c r="X3">
        <v>0.17333333333333331</v>
      </c>
      <c r="Y3">
        <v>0.17333333333333331</v>
      </c>
    </row>
    <row r="4" spans="1:25">
      <c r="A4" s="1">
        <v>41325</v>
      </c>
      <c r="B4">
        <v>0.19</v>
      </c>
      <c r="C4">
        <v>0.19</v>
      </c>
      <c r="D4">
        <v>0.19</v>
      </c>
      <c r="E4">
        <v>0.19</v>
      </c>
      <c r="F4">
        <v>0.19</v>
      </c>
      <c r="G4">
        <v>0.19</v>
      </c>
      <c r="H4">
        <v>0.19</v>
      </c>
      <c r="I4">
        <v>0.19</v>
      </c>
      <c r="J4">
        <v>0.19</v>
      </c>
      <c r="K4">
        <v>0.19</v>
      </c>
      <c r="L4">
        <v>0.19</v>
      </c>
      <c r="M4">
        <v>0.19</v>
      </c>
      <c r="N4">
        <v>0.19</v>
      </c>
      <c r="O4">
        <v>0.19</v>
      </c>
      <c r="P4">
        <v>0.19</v>
      </c>
      <c r="Q4">
        <v>0.19</v>
      </c>
      <c r="R4">
        <v>0.19</v>
      </c>
      <c r="S4">
        <v>0.19</v>
      </c>
      <c r="T4">
        <v>0.19</v>
      </c>
      <c r="U4">
        <v>0.19</v>
      </c>
      <c r="V4">
        <v>0.19</v>
      </c>
      <c r="W4">
        <v>0.19</v>
      </c>
      <c r="X4">
        <v>0.19</v>
      </c>
      <c r="Y4">
        <v>0.19</v>
      </c>
    </row>
    <row r="5" spans="1:25">
      <c r="A5" s="1">
        <v>41326</v>
      </c>
      <c r="B5">
        <v>0.70333333333333325</v>
      </c>
      <c r="C5">
        <v>0.70333333333333325</v>
      </c>
      <c r="D5">
        <v>0.70333333333333325</v>
      </c>
      <c r="E5">
        <v>0.70333333333333325</v>
      </c>
      <c r="F5">
        <v>0.70333333333333325</v>
      </c>
      <c r="G5">
        <v>0.70333333333333325</v>
      </c>
      <c r="H5">
        <v>0.70333333333333325</v>
      </c>
      <c r="I5">
        <v>0.70333333333333325</v>
      </c>
      <c r="J5">
        <v>0.70333333333333325</v>
      </c>
      <c r="K5">
        <v>0.70333333333333325</v>
      </c>
      <c r="L5">
        <v>0.70333333333333325</v>
      </c>
      <c r="M5">
        <v>0.70333333333333325</v>
      </c>
      <c r="N5">
        <v>0.70333333333333325</v>
      </c>
      <c r="O5">
        <v>0.70333333333333325</v>
      </c>
      <c r="P5">
        <v>0.70333333333333325</v>
      </c>
      <c r="Q5">
        <v>0.70333333333333325</v>
      </c>
      <c r="R5">
        <v>0.70333333333333325</v>
      </c>
      <c r="S5">
        <v>0.70333333333333325</v>
      </c>
      <c r="T5">
        <v>0.70333333333333325</v>
      </c>
      <c r="U5">
        <v>0.70333333333333325</v>
      </c>
      <c r="V5">
        <v>0.70333333333333325</v>
      </c>
      <c r="W5">
        <v>0.70333333333333325</v>
      </c>
      <c r="X5">
        <v>0.70333333333333325</v>
      </c>
      <c r="Y5">
        <v>0.70333333333333325</v>
      </c>
    </row>
    <row r="6" spans="1:25">
      <c r="A6" s="1">
        <v>41327</v>
      </c>
      <c r="B6">
        <v>0.14333333333333334</v>
      </c>
      <c r="C6">
        <v>0.14333333333333334</v>
      </c>
      <c r="D6">
        <v>0.14333333333333334</v>
      </c>
      <c r="E6">
        <v>0.14333333333333334</v>
      </c>
      <c r="F6">
        <v>0.14333333333333334</v>
      </c>
      <c r="G6">
        <v>0.14333333333333334</v>
      </c>
      <c r="H6">
        <v>0.14333333333333334</v>
      </c>
      <c r="I6">
        <v>0.14333333333333334</v>
      </c>
      <c r="J6">
        <v>0.14333333333333334</v>
      </c>
      <c r="K6">
        <v>0.14333333333333334</v>
      </c>
      <c r="L6">
        <v>0.14333333333333334</v>
      </c>
      <c r="M6">
        <v>0.14333333333333334</v>
      </c>
      <c r="N6">
        <v>0.14333333333333334</v>
      </c>
      <c r="O6">
        <v>0.14333333333333334</v>
      </c>
      <c r="P6">
        <v>0.14333333333333334</v>
      </c>
      <c r="Q6">
        <v>0.14333333333333334</v>
      </c>
      <c r="R6">
        <v>0.14333333333333334</v>
      </c>
      <c r="S6">
        <v>0.14333333333333334</v>
      </c>
      <c r="T6">
        <v>0.14333333333333334</v>
      </c>
      <c r="U6">
        <v>0.14333333333333334</v>
      </c>
      <c r="V6">
        <v>0.14333333333333334</v>
      </c>
      <c r="W6">
        <v>0.14333333333333334</v>
      </c>
      <c r="X6">
        <v>0.14333333333333334</v>
      </c>
      <c r="Y6">
        <v>0.14333333333333334</v>
      </c>
    </row>
    <row r="7" spans="1:25">
      <c r="A7" s="1">
        <v>41330</v>
      </c>
      <c r="B7">
        <v>0.81333333333333324</v>
      </c>
      <c r="C7">
        <v>0.81333333333333324</v>
      </c>
      <c r="D7">
        <v>0.81333333333333324</v>
      </c>
      <c r="E7">
        <v>0.81333333333333324</v>
      </c>
      <c r="F7">
        <v>0.81333333333333324</v>
      </c>
      <c r="G7">
        <v>0.81333333333333324</v>
      </c>
      <c r="H7">
        <v>0.81333333333333324</v>
      </c>
      <c r="I7">
        <v>0.81333333333333324</v>
      </c>
      <c r="J7">
        <v>0.81333333333333324</v>
      </c>
      <c r="K7">
        <v>0.81333333333333324</v>
      </c>
      <c r="L7">
        <v>0.81333333333333324</v>
      </c>
      <c r="M7">
        <v>0.81333333333333324</v>
      </c>
      <c r="N7">
        <v>0.81333333333333324</v>
      </c>
      <c r="O7">
        <v>0.81333333333333324</v>
      </c>
      <c r="P7">
        <v>0.81333333333333324</v>
      </c>
      <c r="Q7">
        <v>0.81333333333333324</v>
      </c>
      <c r="R7">
        <v>0.81333333333333324</v>
      </c>
      <c r="S7">
        <v>0.81333333333333324</v>
      </c>
      <c r="T7">
        <v>0.81333333333333324</v>
      </c>
      <c r="U7">
        <v>0.81333333333333324</v>
      </c>
      <c r="V7">
        <v>0.81333333333333324</v>
      </c>
      <c r="W7">
        <v>0.81333333333333324</v>
      </c>
      <c r="X7">
        <v>0.81333333333333324</v>
      </c>
      <c r="Y7">
        <v>0.81333333333333324</v>
      </c>
    </row>
    <row r="8" spans="1:25">
      <c r="A8" s="1">
        <v>41331</v>
      </c>
      <c r="B8">
        <v>0.5066666666666666</v>
      </c>
      <c r="C8">
        <v>0.5066666666666666</v>
      </c>
      <c r="D8">
        <v>0.5066666666666666</v>
      </c>
      <c r="E8">
        <v>0.5066666666666666</v>
      </c>
      <c r="F8">
        <v>0.5066666666666666</v>
      </c>
      <c r="G8">
        <v>0.5066666666666666</v>
      </c>
      <c r="H8">
        <v>0.5066666666666666</v>
      </c>
      <c r="I8">
        <v>0.5066666666666666</v>
      </c>
      <c r="J8">
        <v>0.5066666666666666</v>
      </c>
      <c r="K8">
        <v>0.5066666666666666</v>
      </c>
      <c r="L8">
        <v>0.5066666666666666</v>
      </c>
      <c r="M8">
        <v>0.5066666666666666</v>
      </c>
      <c r="N8">
        <v>0.5066666666666666</v>
      </c>
      <c r="O8">
        <v>0.5066666666666666</v>
      </c>
      <c r="P8">
        <v>0.5066666666666666</v>
      </c>
      <c r="Q8">
        <v>0.5066666666666666</v>
      </c>
      <c r="R8">
        <v>0.5066666666666666</v>
      </c>
      <c r="S8">
        <v>0.5066666666666666</v>
      </c>
      <c r="T8">
        <v>0.5066666666666666</v>
      </c>
      <c r="U8">
        <v>0.5066666666666666</v>
      </c>
      <c r="V8">
        <v>0.5066666666666666</v>
      </c>
      <c r="W8">
        <v>0.5066666666666666</v>
      </c>
      <c r="X8">
        <v>0.5066666666666666</v>
      </c>
      <c r="Y8">
        <v>0.5066666666666666</v>
      </c>
    </row>
    <row r="9" spans="1:25">
      <c r="A9" s="1">
        <v>41332</v>
      </c>
      <c r="B9">
        <v>0.27666666666666667</v>
      </c>
      <c r="C9">
        <v>0.27666666666666667</v>
      </c>
      <c r="D9">
        <v>0.27666666666666667</v>
      </c>
      <c r="E9">
        <v>0.27666666666666667</v>
      </c>
      <c r="F9">
        <v>0.27666666666666667</v>
      </c>
      <c r="G9">
        <v>0.27666666666666667</v>
      </c>
      <c r="H9">
        <v>0.27666666666666667</v>
      </c>
      <c r="I9">
        <v>0.27666666666666667</v>
      </c>
      <c r="J9">
        <v>0.27666666666666667</v>
      </c>
      <c r="K9">
        <v>0.27666666666666667</v>
      </c>
      <c r="L9">
        <v>0.27666666666666667</v>
      </c>
      <c r="M9">
        <v>0.27666666666666667</v>
      </c>
      <c r="N9">
        <v>0.27666666666666667</v>
      </c>
      <c r="O9">
        <v>0.27666666666666667</v>
      </c>
      <c r="P9">
        <v>0.27666666666666667</v>
      </c>
      <c r="Q9">
        <v>0.27666666666666667</v>
      </c>
      <c r="R9">
        <v>0.27666666666666667</v>
      </c>
      <c r="S9">
        <v>0.27666666666666667</v>
      </c>
      <c r="T9">
        <v>0.27666666666666667</v>
      </c>
      <c r="U9">
        <v>0.27666666666666667</v>
      </c>
      <c r="V9">
        <v>0.27666666666666667</v>
      </c>
      <c r="W9">
        <v>0.27666666666666667</v>
      </c>
      <c r="X9">
        <v>0.27666666666666667</v>
      </c>
      <c r="Y9">
        <v>0.27666666666666667</v>
      </c>
    </row>
    <row r="10" spans="1:25">
      <c r="A10" s="1">
        <v>41333</v>
      </c>
      <c r="B10">
        <v>0.42666666666666664</v>
      </c>
      <c r="C10">
        <v>0.42666666666666664</v>
      </c>
      <c r="D10">
        <v>0.42666666666666664</v>
      </c>
      <c r="E10">
        <v>0.42666666666666664</v>
      </c>
      <c r="F10">
        <v>0.42666666666666664</v>
      </c>
      <c r="G10">
        <v>0.42666666666666664</v>
      </c>
      <c r="H10">
        <v>0.42666666666666664</v>
      </c>
      <c r="I10">
        <v>0.42666666666666664</v>
      </c>
      <c r="J10">
        <v>0.42666666666666664</v>
      </c>
      <c r="K10">
        <v>0.42666666666666664</v>
      </c>
      <c r="L10">
        <v>0.42666666666666664</v>
      </c>
      <c r="M10">
        <v>0.42666666666666664</v>
      </c>
      <c r="N10">
        <v>0.42666666666666664</v>
      </c>
      <c r="O10">
        <v>0.42666666666666664</v>
      </c>
      <c r="P10">
        <v>0.42666666666666664</v>
      </c>
      <c r="Q10">
        <v>0.42666666666666664</v>
      </c>
      <c r="R10">
        <v>0.42666666666666664</v>
      </c>
      <c r="S10">
        <v>0.42666666666666664</v>
      </c>
      <c r="T10">
        <v>0.42666666666666664</v>
      </c>
      <c r="U10">
        <v>0.42666666666666664</v>
      </c>
      <c r="V10">
        <v>0.42666666666666664</v>
      </c>
      <c r="W10">
        <v>0.42666666666666664</v>
      </c>
      <c r="X10">
        <v>0.42666666666666664</v>
      </c>
      <c r="Y10">
        <v>0.42666666666666664</v>
      </c>
    </row>
    <row r="11" spans="1:25">
      <c r="A11" s="1">
        <v>41334</v>
      </c>
      <c r="B11">
        <v>0.11</v>
      </c>
      <c r="C11">
        <v>0.11</v>
      </c>
      <c r="D11">
        <v>0.11</v>
      </c>
      <c r="E11">
        <v>0.11</v>
      </c>
      <c r="F11">
        <v>0.11</v>
      </c>
      <c r="G11">
        <v>0.11</v>
      </c>
      <c r="H11">
        <v>0.11</v>
      </c>
      <c r="I11">
        <v>0.11</v>
      </c>
      <c r="J11">
        <v>0.11</v>
      </c>
      <c r="K11">
        <v>0.11</v>
      </c>
      <c r="L11">
        <v>0.11</v>
      </c>
      <c r="M11">
        <v>0.11</v>
      </c>
      <c r="N11">
        <v>0.11</v>
      </c>
      <c r="O11">
        <v>0.11</v>
      </c>
      <c r="P11">
        <v>0.11</v>
      </c>
      <c r="Q11">
        <v>0.11</v>
      </c>
      <c r="R11">
        <v>0.11</v>
      </c>
      <c r="S11">
        <v>0.11</v>
      </c>
      <c r="T11">
        <v>0.11</v>
      </c>
      <c r="U11">
        <v>0.11</v>
      </c>
      <c r="V11">
        <v>0.11</v>
      </c>
      <c r="W11">
        <v>0.11</v>
      </c>
      <c r="X11">
        <v>0.11</v>
      </c>
      <c r="Y11">
        <v>0.11</v>
      </c>
    </row>
    <row r="12" spans="1:25">
      <c r="A12" s="1">
        <v>41337</v>
      </c>
      <c r="B12">
        <v>0.11</v>
      </c>
      <c r="C12">
        <v>0.11</v>
      </c>
      <c r="D12">
        <v>0.11</v>
      </c>
      <c r="E12">
        <v>0.11</v>
      </c>
      <c r="F12">
        <v>0.11</v>
      </c>
      <c r="G12">
        <v>0.11</v>
      </c>
      <c r="H12">
        <v>0.11</v>
      </c>
      <c r="I12">
        <v>0.11</v>
      </c>
      <c r="J12">
        <v>0.11</v>
      </c>
      <c r="K12">
        <v>0.11</v>
      </c>
      <c r="L12">
        <v>0.11</v>
      </c>
      <c r="M12">
        <v>0.11</v>
      </c>
      <c r="N12">
        <v>0.11</v>
      </c>
      <c r="O12">
        <v>0.11</v>
      </c>
      <c r="P12">
        <v>0.11</v>
      </c>
      <c r="Q12">
        <v>0.11</v>
      </c>
      <c r="R12">
        <v>0.11</v>
      </c>
      <c r="S12">
        <v>0.11</v>
      </c>
      <c r="T12">
        <v>0.11</v>
      </c>
      <c r="U12">
        <v>0.11</v>
      </c>
      <c r="V12">
        <v>0.11</v>
      </c>
      <c r="W12">
        <v>0.11</v>
      </c>
      <c r="X12">
        <v>0.11</v>
      </c>
      <c r="Y12">
        <v>0.11</v>
      </c>
    </row>
    <row r="13" spans="1:25">
      <c r="A13" s="1">
        <v>41338</v>
      </c>
      <c r="B13">
        <v>0.27</v>
      </c>
      <c r="C13">
        <v>0.27</v>
      </c>
      <c r="D13">
        <v>0.27</v>
      </c>
      <c r="E13">
        <v>0.27</v>
      </c>
      <c r="F13">
        <v>0.27</v>
      </c>
      <c r="G13">
        <v>0.27</v>
      </c>
      <c r="H13">
        <v>0.27</v>
      </c>
      <c r="I13">
        <v>0.27</v>
      </c>
      <c r="J13">
        <v>0.27</v>
      </c>
      <c r="K13">
        <v>0.27</v>
      </c>
      <c r="L13">
        <v>0.27</v>
      </c>
      <c r="M13">
        <v>0.27</v>
      </c>
      <c r="N13">
        <v>0.27</v>
      </c>
      <c r="O13">
        <v>0.27</v>
      </c>
      <c r="P13">
        <v>0.27</v>
      </c>
      <c r="Q13">
        <v>0.27</v>
      </c>
      <c r="R13">
        <v>0.27</v>
      </c>
      <c r="S13">
        <v>0.27</v>
      </c>
      <c r="T13">
        <v>0.27</v>
      </c>
      <c r="U13">
        <v>0.27</v>
      </c>
      <c r="V13">
        <v>0.27</v>
      </c>
      <c r="W13">
        <v>0.27</v>
      </c>
      <c r="X13">
        <v>0.27</v>
      </c>
      <c r="Y13">
        <v>0.27</v>
      </c>
    </row>
    <row r="14" spans="1:25">
      <c r="A14" s="1">
        <v>41339</v>
      </c>
      <c r="B14">
        <v>0.32</v>
      </c>
      <c r="C14">
        <v>0.32</v>
      </c>
      <c r="D14">
        <v>0.32</v>
      </c>
      <c r="E14">
        <v>0.32</v>
      </c>
      <c r="F14">
        <v>0.32</v>
      </c>
      <c r="G14">
        <v>0.32</v>
      </c>
      <c r="H14">
        <v>0.32</v>
      </c>
      <c r="I14">
        <v>0.32</v>
      </c>
      <c r="J14">
        <v>0.32</v>
      </c>
      <c r="K14">
        <v>0.32</v>
      </c>
      <c r="L14">
        <v>0.32</v>
      </c>
      <c r="M14">
        <v>0.32</v>
      </c>
      <c r="N14">
        <v>0.32</v>
      </c>
      <c r="O14">
        <v>0.32</v>
      </c>
      <c r="P14">
        <v>0.32</v>
      </c>
      <c r="Q14">
        <v>0.32</v>
      </c>
      <c r="R14">
        <v>0.32</v>
      </c>
      <c r="S14">
        <v>0.32</v>
      </c>
      <c r="T14">
        <v>0.32</v>
      </c>
      <c r="U14">
        <v>0.32</v>
      </c>
      <c r="V14">
        <v>0.32</v>
      </c>
      <c r="W14">
        <v>0.32</v>
      </c>
      <c r="X14">
        <v>0.32</v>
      </c>
      <c r="Y14">
        <v>0.32</v>
      </c>
    </row>
    <row r="15" spans="1:25">
      <c r="A15" s="1">
        <v>41340</v>
      </c>
      <c r="B15">
        <v>0.33333333333333337</v>
      </c>
      <c r="C15">
        <v>0.33333333333333337</v>
      </c>
      <c r="D15">
        <v>0.33333333333333337</v>
      </c>
      <c r="E15">
        <v>0.33333333333333337</v>
      </c>
      <c r="F15">
        <v>0.33333333333333337</v>
      </c>
      <c r="G15">
        <v>0.33333333333333337</v>
      </c>
      <c r="H15">
        <v>0.33333333333333337</v>
      </c>
      <c r="I15">
        <v>0.33333333333333337</v>
      </c>
      <c r="J15">
        <v>0.33333333333333337</v>
      </c>
      <c r="K15">
        <v>0.33333333333333337</v>
      </c>
      <c r="L15">
        <v>0.33333333333333337</v>
      </c>
      <c r="M15">
        <v>0.33333333333333337</v>
      </c>
      <c r="N15">
        <v>0.33333333333333337</v>
      </c>
      <c r="O15">
        <v>0.33333333333333337</v>
      </c>
      <c r="P15">
        <v>0.33333333333333337</v>
      </c>
      <c r="Q15">
        <v>0.33333333333333337</v>
      </c>
      <c r="R15">
        <v>0.33333333333333337</v>
      </c>
      <c r="S15">
        <v>0.33333333333333337</v>
      </c>
      <c r="T15">
        <v>0.33333333333333337</v>
      </c>
      <c r="U15">
        <v>0.33333333333333337</v>
      </c>
      <c r="V15">
        <v>0.33333333333333337</v>
      </c>
      <c r="W15">
        <v>0.33333333333333337</v>
      </c>
      <c r="X15">
        <v>0.33333333333333337</v>
      </c>
      <c r="Y15">
        <v>0.33333333333333337</v>
      </c>
    </row>
    <row r="16" spans="1:25">
      <c r="A16" s="1">
        <v>41341</v>
      </c>
      <c r="B16">
        <v>0.36333333333333334</v>
      </c>
      <c r="C16">
        <v>0.36333333333333334</v>
      </c>
      <c r="D16">
        <v>0.36333333333333334</v>
      </c>
      <c r="E16">
        <v>0.36333333333333334</v>
      </c>
      <c r="F16">
        <v>0.36333333333333334</v>
      </c>
      <c r="G16">
        <v>0.36333333333333334</v>
      </c>
      <c r="H16">
        <v>0.36333333333333334</v>
      </c>
      <c r="I16">
        <v>0.36333333333333334</v>
      </c>
      <c r="J16">
        <v>0.36333333333333334</v>
      </c>
      <c r="K16">
        <v>0.36333333333333334</v>
      </c>
      <c r="L16">
        <v>0.36333333333333334</v>
      </c>
      <c r="M16">
        <v>0.36333333333333334</v>
      </c>
      <c r="N16">
        <v>0.36333333333333334</v>
      </c>
      <c r="O16">
        <v>0.36333333333333334</v>
      </c>
      <c r="P16">
        <v>0.36333333333333334</v>
      </c>
      <c r="Q16">
        <v>0.36333333333333334</v>
      </c>
      <c r="R16">
        <v>0.36333333333333334</v>
      </c>
      <c r="S16">
        <v>0.36333333333333334</v>
      </c>
      <c r="T16">
        <v>0.36333333333333334</v>
      </c>
      <c r="U16">
        <v>0.36333333333333334</v>
      </c>
      <c r="V16">
        <v>0.36333333333333334</v>
      </c>
      <c r="W16">
        <v>0.36333333333333334</v>
      </c>
      <c r="X16">
        <v>0.36333333333333334</v>
      </c>
      <c r="Y16">
        <v>0.36333333333333334</v>
      </c>
    </row>
    <row r="17" spans="1:25">
      <c r="A17" s="1">
        <v>41344</v>
      </c>
      <c r="B17">
        <v>0.30333333333333334</v>
      </c>
      <c r="C17">
        <v>0.30333333333333334</v>
      </c>
      <c r="D17">
        <v>0.30333333333333334</v>
      </c>
      <c r="E17">
        <v>0.30333333333333334</v>
      </c>
      <c r="F17">
        <v>0.30333333333333334</v>
      </c>
      <c r="G17">
        <v>0.30333333333333334</v>
      </c>
      <c r="H17">
        <v>0.30333333333333334</v>
      </c>
      <c r="I17">
        <v>0.30333333333333334</v>
      </c>
      <c r="J17">
        <v>0.30333333333333334</v>
      </c>
      <c r="K17">
        <v>0.30333333333333334</v>
      </c>
      <c r="L17">
        <v>0.30333333333333334</v>
      </c>
      <c r="M17">
        <v>0.30333333333333334</v>
      </c>
      <c r="N17">
        <v>0.30333333333333334</v>
      </c>
      <c r="O17">
        <v>0.30333333333333334</v>
      </c>
      <c r="P17">
        <v>0.30333333333333334</v>
      </c>
      <c r="Q17">
        <v>0.30333333333333334</v>
      </c>
      <c r="R17">
        <v>0.30333333333333334</v>
      </c>
      <c r="S17">
        <v>0.30333333333333334</v>
      </c>
      <c r="T17">
        <v>0.30333333333333334</v>
      </c>
      <c r="U17">
        <v>0.30333333333333334</v>
      </c>
      <c r="V17">
        <v>0.30333333333333334</v>
      </c>
      <c r="W17">
        <v>0.30333333333333334</v>
      </c>
      <c r="X17">
        <v>0.30333333333333334</v>
      </c>
      <c r="Y17">
        <v>0.30333333333333334</v>
      </c>
    </row>
    <row r="18" spans="1:25">
      <c r="A18" s="1">
        <v>41345</v>
      </c>
      <c r="B18">
        <v>0.89</v>
      </c>
      <c r="C18">
        <v>0.89</v>
      </c>
      <c r="D18">
        <v>0.89</v>
      </c>
      <c r="E18">
        <v>0.89</v>
      </c>
      <c r="F18">
        <v>0.89</v>
      </c>
      <c r="G18">
        <v>0.89</v>
      </c>
      <c r="H18">
        <v>0.89</v>
      </c>
      <c r="I18">
        <v>0.89</v>
      </c>
      <c r="J18">
        <v>0.89</v>
      </c>
      <c r="K18">
        <v>0.89</v>
      </c>
      <c r="L18">
        <v>0.89</v>
      </c>
      <c r="M18">
        <v>0.89</v>
      </c>
      <c r="N18">
        <v>0.89</v>
      </c>
      <c r="O18">
        <v>0.89</v>
      </c>
      <c r="P18">
        <v>0.89</v>
      </c>
      <c r="Q18">
        <v>0.89</v>
      </c>
      <c r="R18">
        <v>0.89</v>
      </c>
      <c r="S18">
        <v>0.89</v>
      </c>
      <c r="T18">
        <v>0.89</v>
      </c>
      <c r="U18">
        <v>0.89</v>
      </c>
      <c r="V18">
        <v>0.89</v>
      </c>
      <c r="W18">
        <v>0.89</v>
      </c>
      <c r="X18">
        <v>0.89</v>
      </c>
      <c r="Y18">
        <v>0.89</v>
      </c>
    </row>
    <row r="23" spans="1:25">
      <c r="A23" t="s">
        <v>4</v>
      </c>
      <c r="B23">
        <v>1138</v>
      </c>
      <c r="C23">
        <v>1135</v>
      </c>
      <c r="D23">
        <v>1127</v>
      </c>
      <c r="E23">
        <v>1118</v>
      </c>
      <c r="F23">
        <v>1114</v>
      </c>
      <c r="G23">
        <v>1109</v>
      </c>
      <c r="H23">
        <v>1200</v>
      </c>
      <c r="I23">
        <v>1300</v>
      </c>
      <c r="J23">
        <v>1501</v>
      </c>
      <c r="K23">
        <v>1505</v>
      </c>
      <c r="L23">
        <v>1632</v>
      </c>
      <c r="M23">
        <v>1768</v>
      </c>
      <c r="N23">
        <v>1717</v>
      </c>
      <c r="O23">
        <v>2120</v>
      </c>
      <c r="P23">
        <v>2505</v>
      </c>
      <c r="Q23">
        <v>3309</v>
      </c>
      <c r="R23">
        <v>3202</v>
      </c>
      <c r="S23">
        <v>1600</v>
      </c>
      <c r="T23">
        <v>1611</v>
      </c>
      <c r="U23">
        <v>1680</v>
      </c>
      <c r="V23">
        <v>2250</v>
      </c>
      <c r="W23">
        <v>2625</v>
      </c>
      <c r="X23">
        <v>2635</v>
      </c>
      <c r="Y23">
        <v>2645</v>
      </c>
    </row>
    <row r="24" spans="1:25">
      <c r="A24" s="1">
        <v>41485</v>
      </c>
      <c r="B24">
        <v>0.56666666666666665</v>
      </c>
      <c r="C24">
        <v>0.56666666666666665</v>
      </c>
      <c r="D24">
        <v>0.56666666666666665</v>
      </c>
      <c r="E24">
        <v>0.56666666666666665</v>
      </c>
      <c r="F24">
        <v>0.56666666666666665</v>
      </c>
      <c r="G24">
        <v>0.56666666666666665</v>
      </c>
      <c r="H24">
        <v>0.56666666666666665</v>
      </c>
      <c r="I24">
        <v>0.56666666666666665</v>
      </c>
      <c r="J24">
        <v>0.56666666666666665</v>
      </c>
      <c r="K24">
        <v>0.56666666666666665</v>
      </c>
      <c r="L24">
        <v>0.56666666666666665</v>
      </c>
      <c r="M24">
        <v>0.56666666666666665</v>
      </c>
      <c r="N24">
        <v>0.56666666666666665</v>
      </c>
      <c r="O24">
        <v>0.56666666666666665</v>
      </c>
      <c r="P24">
        <v>0.56666666666666665</v>
      </c>
      <c r="Q24">
        <v>0.56666666666666665</v>
      </c>
      <c r="R24">
        <v>0.56666666666666665</v>
      </c>
      <c r="S24">
        <v>0.56666666666666665</v>
      </c>
      <c r="T24">
        <v>0.56666666666666665</v>
      </c>
      <c r="U24">
        <v>0.56666666666666665</v>
      </c>
      <c r="V24">
        <v>0.56666666666666665</v>
      </c>
      <c r="W24">
        <v>0.56666666666666665</v>
      </c>
      <c r="X24">
        <v>0.56666666666666665</v>
      </c>
      <c r="Y24">
        <v>0.56666666666666665</v>
      </c>
    </row>
    <row r="25" spans="1:25">
      <c r="A25" s="1">
        <v>41486</v>
      </c>
      <c r="B25">
        <v>0.57666666666666666</v>
      </c>
      <c r="C25">
        <v>0.57666666666666666</v>
      </c>
      <c r="D25">
        <v>0.57666666666666666</v>
      </c>
      <c r="E25">
        <v>0.57666666666666666</v>
      </c>
      <c r="F25">
        <v>0.57666666666666666</v>
      </c>
      <c r="G25">
        <v>0.57666666666666666</v>
      </c>
      <c r="H25">
        <v>0.57666666666666666</v>
      </c>
      <c r="I25">
        <v>0.57666666666666666</v>
      </c>
      <c r="J25">
        <v>0.57666666666666666</v>
      </c>
      <c r="K25">
        <v>0.57666666666666666</v>
      </c>
      <c r="L25">
        <v>0.57666666666666666</v>
      </c>
      <c r="M25">
        <v>0.57666666666666666</v>
      </c>
      <c r="N25">
        <v>0.57666666666666666</v>
      </c>
      <c r="O25">
        <v>0.57666666666666666</v>
      </c>
      <c r="P25">
        <v>0.57666666666666666</v>
      </c>
      <c r="Q25">
        <v>0.57666666666666666</v>
      </c>
      <c r="R25">
        <v>0.57666666666666666</v>
      </c>
      <c r="S25">
        <v>0.57666666666666666</v>
      </c>
      <c r="T25">
        <v>0.57666666666666666</v>
      </c>
      <c r="U25">
        <v>0.57666666666666666</v>
      </c>
      <c r="V25">
        <v>0.57666666666666666</v>
      </c>
      <c r="W25">
        <v>0.57666666666666666</v>
      </c>
      <c r="X25">
        <v>0.57666666666666666</v>
      </c>
      <c r="Y25">
        <v>0.57666666666666666</v>
      </c>
    </row>
    <row r="26" spans="1:25">
      <c r="A26" s="1">
        <v>41487</v>
      </c>
      <c r="B26">
        <v>0.78333333333333333</v>
      </c>
      <c r="C26">
        <v>0.78333333333333333</v>
      </c>
      <c r="D26">
        <v>0.78333333333333333</v>
      </c>
      <c r="E26">
        <v>0.78333333333333333</v>
      </c>
      <c r="F26">
        <v>0.78333333333333333</v>
      </c>
      <c r="G26">
        <v>0.78333333333333333</v>
      </c>
      <c r="H26">
        <v>0.78333333333333333</v>
      </c>
      <c r="I26">
        <v>0.78333333333333333</v>
      </c>
      <c r="J26">
        <v>0.78333333333333333</v>
      </c>
      <c r="K26">
        <v>0.78333333333333333</v>
      </c>
      <c r="L26">
        <v>0.78333333333333333</v>
      </c>
      <c r="M26">
        <v>0.78333333333333333</v>
      </c>
      <c r="N26">
        <v>0.78333333333333333</v>
      </c>
      <c r="O26">
        <v>0.78333333333333333</v>
      </c>
      <c r="P26">
        <v>0.78333333333333333</v>
      </c>
      <c r="Q26">
        <v>0.78333333333333333</v>
      </c>
      <c r="R26">
        <v>0.78333333333333333</v>
      </c>
      <c r="S26">
        <v>0.78333333333333333</v>
      </c>
      <c r="T26">
        <v>0.78333333333333333</v>
      </c>
      <c r="U26">
        <v>0.78333333333333333</v>
      </c>
      <c r="V26">
        <v>0.78333333333333333</v>
      </c>
      <c r="W26">
        <v>0.78333333333333333</v>
      </c>
      <c r="X26">
        <v>0.78333333333333333</v>
      </c>
      <c r="Y26">
        <v>0.78333333333333333</v>
      </c>
    </row>
    <row r="27" spans="1:25">
      <c r="A27" s="1">
        <v>41488</v>
      </c>
      <c r="B27">
        <v>0.64666666666666672</v>
      </c>
      <c r="C27">
        <v>0.64666666666666672</v>
      </c>
      <c r="D27">
        <v>0.64666666666666672</v>
      </c>
      <c r="E27">
        <v>0.64666666666666672</v>
      </c>
      <c r="F27">
        <v>0.64666666666666672</v>
      </c>
      <c r="G27">
        <v>0.64666666666666672</v>
      </c>
      <c r="H27">
        <v>0.64666666666666672</v>
      </c>
      <c r="I27">
        <v>0.64666666666666672</v>
      </c>
      <c r="J27">
        <v>0.64666666666666672</v>
      </c>
      <c r="K27">
        <v>0.64666666666666672</v>
      </c>
      <c r="L27">
        <v>0.64666666666666672</v>
      </c>
      <c r="M27">
        <v>0.64666666666666672</v>
      </c>
      <c r="N27">
        <v>0.64666666666666672</v>
      </c>
      <c r="O27">
        <v>0.64666666666666672</v>
      </c>
      <c r="P27">
        <v>0.64666666666666672</v>
      </c>
      <c r="Q27">
        <v>0.64666666666666672</v>
      </c>
      <c r="R27">
        <v>0.64666666666666672</v>
      </c>
      <c r="S27">
        <v>0.64666666666666672</v>
      </c>
      <c r="T27">
        <v>0.64666666666666672</v>
      </c>
      <c r="U27">
        <v>0.64666666666666672</v>
      </c>
      <c r="V27">
        <v>0.64666666666666672</v>
      </c>
      <c r="W27">
        <v>0.64666666666666672</v>
      </c>
      <c r="X27">
        <v>0.64666666666666672</v>
      </c>
      <c r="Y27">
        <v>0.64666666666666672</v>
      </c>
    </row>
    <row r="28" spans="1:25">
      <c r="A28" s="1">
        <v>41491</v>
      </c>
      <c r="B28">
        <v>0.53666666666666663</v>
      </c>
      <c r="C28">
        <v>0.53666666666666663</v>
      </c>
      <c r="D28">
        <v>0.53666666666666663</v>
      </c>
      <c r="E28">
        <v>0.53666666666666663</v>
      </c>
      <c r="F28">
        <v>0.53666666666666663</v>
      </c>
      <c r="G28">
        <v>0.53666666666666663</v>
      </c>
      <c r="H28">
        <v>0.53666666666666663</v>
      </c>
      <c r="I28">
        <v>0.53666666666666663</v>
      </c>
      <c r="J28">
        <v>0.53666666666666663</v>
      </c>
      <c r="K28">
        <v>0.53666666666666663</v>
      </c>
      <c r="L28">
        <v>0.53666666666666663</v>
      </c>
      <c r="M28">
        <v>0.53666666666666663</v>
      </c>
      <c r="N28">
        <v>0.53666666666666663</v>
      </c>
      <c r="O28">
        <v>0.53666666666666663</v>
      </c>
      <c r="P28">
        <v>0.53666666666666663</v>
      </c>
      <c r="Q28">
        <v>0.53666666666666663</v>
      </c>
      <c r="R28">
        <v>0.53666666666666663</v>
      </c>
      <c r="S28">
        <v>0.53666666666666663</v>
      </c>
      <c r="T28">
        <v>0.53666666666666663</v>
      </c>
      <c r="U28">
        <v>0.53666666666666663</v>
      </c>
      <c r="V28">
        <v>0.53666666666666663</v>
      </c>
      <c r="W28">
        <v>0.53666666666666663</v>
      </c>
      <c r="X28">
        <v>0.53666666666666663</v>
      </c>
      <c r="Y28">
        <v>0.53666666666666663</v>
      </c>
    </row>
    <row r="29" spans="1:25">
      <c r="A29" s="1">
        <v>41492</v>
      </c>
      <c r="B29">
        <v>0.70333333333333325</v>
      </c>
      <c r="C29">
        <v>0.70333333333333325</v>
      </c>
      <c r="D29">
        <v>0.70333333333333325</v>
      </c>
      <c r="E29">
        <v>0.70333333333333325</v>
      </c>
      <c r="F29">
        <v>0.70333333333333325</v>
      </c>
      <c r="G29">
        <v>0.70333333333333325</v>
      </c>
      <c r="H29">
        <v>0.70333333333333325</v>
      </c>
      <c r="I29">
        <v>0.70333333333333325</v>
      </c>
      <c r="J29">
        <v>0.70333333333333325</v>
      </c>
      <c r="K29">
        <v>0.70333333333333325</v>
      </c>
      <c r="L29">
        <v>0.70333333333333325</v>
      </c>
      <c r="M29">
        <v>0.70333333333333325</v>
      </c>
      <c r="N29">
        <v>0.70333333333333325</v>
      </c>
      <c r="O29">
        <v>0.70333333333333325</v>
      </c>
      <c r="P29">
        <v>0.70333333333333325</v>
      </c>
      <c r="Q29">
        <v>0.70333333333333325</v>
      </c>
      <c r="R29">
        <v>0.70333333333333325</v>
      </c>
      <c r="S29">
        <v>0.70333333333333325</v>
      </c>
      <c r="T29">
        <v>0.70333333333333325</v>
      </c>
      <c r="U29">
        <v>0.70333333333333325</v>
      </c>
      <c r="V29">
        <v>0.70333333333333325</v>
      </c>
      <c r="W29">
        <v>0.70333333333333325</v>
      </c>
      <c r="X29">
        <v>0.70333333333333325</v>
      </c>
      <c r="Y29">
        <v>0.70333333333333325</v>
      </c>
    </row>
    <row r="30" spans="1:25">
      <c r="A30" s="1">
        <v>41493</v>
      </c>
      <c r="B30">
        <v>0.65666666666666673</v>
      </c>
      <c r="C30">
        <v>0.65666666666666673</v>
      </c>
      <c r="D30">
        <v>0.65666666666666673</v>
      </c>
      <c r="E30">
        <v>0.65666666666666673</v>
      </c>
      <c r="F30">
        <v>0.65666666666666673</v>
      </c>
      <c r="G30">
        <v>0.65666666666666673</v>
      </c>
      <c r="H30">
        <v>0.65666666666666673</v>
      </c>
      <c r="I30">
        <v>0.65666666666666673</v>
      </c>
      <c r="J30">
        <v>0.65666666666666673</v>
      </c>
      <c r="K30">
        <v>0.65666666666666673</v>
      </c>
      <c r="L30">
        <v>0.65666666666666673</v>
      </c>
      <c r="M30">
        <v>0.65666666666666673</v>
      </c>
      <c r="N30">
        <v>0.65666666666666673</v>
      </c>
      <c r="O30">
        <v>0.65666666666666673</v>
      </c>
      <c r="P30">
        <v>0.65666666666666673</v>
      </c>
      <c r="Q30">
        <v>0.65666666666666673</v>
      </c>
      <c r="R30">
        <v>0.65666666666666673</v>
      </c>
      <c r="S30">
        <v>0.65666666666666673</v>
      </c>
      <c r="T30">
        <v>0.65666666666666673</v>
      </c>
      <c r="U30">
        <v>0.65666666666666673</v>
      </c>
      <c r="V30">
        <v>0.65666666666666673</v>
      </c>
      <c r="W30">
        <v>0.65666666666666673</v>
      </c>
      <c r="X30">
        <v>0.65666666666666673</v>
      </c>
      <c r="Y30">
        <v>0.65666666666666673</v>
      </c>
    </row>
    <row r="31" spans="1:25">
      <c r="A31" s="1">
        <v>41494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</row>
    <row r="32" spans="1:25">
      <c r="A32" s="1">
        <v>41495</v>
      </c>
      <c r="B32">
        <v>0.35333333333333333</v>
      </c>
      <c r="C32">
        <v>0.35333333333333333</v>
      </c>
      <c r="D32">
        <v>0.35333333333333333</v>
      </c>
      <c r="E32">
        <v>0.35333333333333333</v>
      </c>
      <c r="F32">
        <v>0.35333333333333333</v>
      </c>
      <c r="G32">
        <v>0.35333333333333333</v>
      </c>
      <c r="H32">
        <v>0.35333333333333333</v>
      </c>
      <c r="I32">
        <v>0.35333333333333333</v>
      </c>
      <c r="J32">
        <v>0.35333333333333333</v>
      </c>
      <c r="K32">
        <v>0.35333333333333333</v>
      </c>
      <c r="L32">
        <v>0.35333333333333333</v>
      </c>
      <c r="M32">
        <v>0.35333333333333333</v>
      </c>
      <c r="N32">
        <v>0.35333333333333333</v>
      </c>
      <c r="O32">
        <v>0.35333333333333333</v>
      </c>
      <c r="P32">
        <v>0.35333333333333333</v>
      </c>
      <c r="Q32">
        <v>0.35333333333333333</v>
      </c>
      <c r="R32">
        <v>0.35333333333333333</v>
      </c>
      <c r="S32">
        <v>0.35333333333333333</v>
      </c>
      <c r="T32">
        <v>0.35333333333333333</v>
      </c>
      <c r="U32">
        <v>0.35333333333333333</v>
      </c>
      <c r="V32">
        <v>0.35333333333333333</v>
      </c>
      <c r="W32">
        <v>0.35333333333333333</v>
      </c>
      <c r="X32">
        <v>0.35333333333333333</v>
      </c>
      <c r="Y32">
        <v>0.35333333333333333</v>
      </c>
    </row>
    <row r="33" spans="1:25">
      <c r="A33" s="1">
        <v>41498</v>
      </c>
      <c r="B33">
        <v>0.69</v>
      </c>
      <c r="C33">
        <v>0.69</v>
      </c>
      <c r="D33">
        <v>0.69</v>
      </c>
      <c r="E33">
        <v>0.69</v>
      </c>
      <c r="F33">
        <v>0.69</v>
      </c>
      <c r="G33">
        <v>0.69</v>
      </c>
      <c r="H33">
        <v>0.69</v>
      </c>
      <c r="I33">
        <v>0.69</v>
      </c>
      <c r="J33">
        <v>0.69</v>
      </c>
      <c r="K33">
        <v>0.69</v>
      </c>
      <c r="L33">
        <v>0.69</v>
      </c>
      <c r="M33">
        <v>0.69</v>
      </c>
      <c r="N33">
        <v>0.69</v>
      </c>
      <c r="O33">
        <v>0.69</v>
      </c>
      <c r="P33">
        <v>0.69</v>
      </c>
      <c r="Q33">
        <v>0.69</v>
      </c>
      <c r="R33">
        <v>0.69</v>
      </c>
      <c r="S33">
        <v>0.69</v>
      </c>
      <c r="T33">
        <v>0.69</v>
      </c>
      <c r="U33">
        <v>0.69</v>
      </c>
      <c r="V33">
        <v>0.69</v>
      </c>
      <c r="W33">
        <v>0.69</v>
      </c>
      <c r="X33">
        <v>0.69</v>
      </c>
      <c r="Y33">
        <v>0.69</v>
      </c>
    </row>
    <row r="34" spans="1:25">
      <c r="A34" s="1">
        <v>41499</v>
      </c>
      <c r="B34">
        <v>0.62333333333333341</v>
      </c>
      <c r="C34">
        <v>0.62333333333333341</v>
      </c>
      <c r="D34">
        <v>0.62333333333333341</v>
      </c>
      <c r="E34">
        <v>0.62333333333333341</v>
      </c>
      <c r="F34">
        <v>0.62333333333333341</v>
      </c>
      <c r="G34">
        <v>0.62333333333333341</v>
      </c>
      <c r="H34">
        <v>0.62333333333333341</v>
      </c>
      <c r="I34">
        <v>0.62333333333333341</v>
      </c>
      <c r="J34">
        <v>0.62333333333333341</v>
      </c>
      <c r="K34">
        <v>0.62333333333333341</v>
      </c>
      <c r="L34">
        <v>0.62333333333333341</v>
      </c>
      <c r="M34">
        <v>0.62333333333333341</v>
      </c>
      <c r="N34">
        <v>0.62333333333333341</v>
      </c>
      <c r="O34">
        <v>0.62333333333333341</v>
      </c>
      <c r="P34">
        <v>0.62333333333333341</v>
      </c>
      <c r="Q34">
        <v>0.62333333333333341</v>
      </c>
      <c r="R34">
        <v>0.62333333333333341</v>
      </c>
      <c r="S34">
        <v>0.62333333333333341</v>
      </c>
      <c r="T34">
        <v>0.62333333333333341</v>
      </c>
      <c r="U34">
        <v>0.62333333333333341</v>
      </c>
      <c r="V34">
        <v>0.62333333333333341</v>
      </c>
      <c r="W34">
        <v>0.62333333333333341</v>
      </c>
      <c r="X34">
        <v>0.62333333333333341</v>
      </c>
      <c r="Y34">
        <v>0.62333333333333341</v>
      </c>
    </row>
    <row r="35" spans="1:25">
      <c r="A35" s="1">
        <v>41500</v>
      </c>
      <c r="B35">
        <v>0.61</v>
      </c>
      <c r="C35">
        <v>0.61</v>
      </c>
      <c r="D35">
        <v>0.61</v>
      </c>
      <c r="E35">
        <v>0.61</v>
      </c>
      <c r="F35">
        <v>0.61</v>
      </c>
      <c r="G35">
        <v>0.61</v>
      </c>
      <c r="H35">
        <v>0.61</v>
      </c>
      <c r="I35">
        <v>0.61</v>
      </c>
      <c r="J35">
        <v>0.61</v>
      </c>
      <c r="K35">
        <v>0.61</v>
      </c>
      <c r="L35">
        <v>0.61</v>
      </c>
      <c r="M35">
        <v>0.61</v>
      </c>
      <c r="N35">
        <v>0.61</v>
      </c>
      <c r="O35">
        <v>0.61</v>
      </c>
      <c r="P35">
        <v>0.61</v>
      </c>
      <c r="Q35">
        <v>0.61</v>
      </c>
      <c r="R35">
        <v>0.61</v>
      </c>
      <c r="S35">
        <v>0.61</v>
      </c>
      <c r="T35">
        <v>0.61</v>
      </c>
      <c r="U35">
        <v>0.61</v>
      </c>
      <c r="V35">
        <v>0.61</v>
      </c>
      <c r="W35">
        <v>0.61</v>
      </c>
      <c r="X35">
        <v>0.61</v>
      </c>
      <c r="Y35">
        <v>0.61</v>
      </c>
    </row>
    <row r="36" spans="1:25">
      <c r="A36" s="1">
        <v>41501</v>
      </c>
      <c r="B36">
        <v>0.65</v>
      </c>
      <c r="C36">
        <v>0.65</v>
      </c>
      <c r="D36">
        <v>0.65</v>
      </c>
      <c r="E36">
        <v>0.65</v>
      </c>
      <c r="F36">
        <v>0.65</v>
      </c>
      <c r="G36">
        <v>0.65</v>
      </c>
      <c r="H36">
        <v>0.65</v>
      </c>
      <c r="I36">
        <v>0.65</v>
      </c>
      <c r="J36">
        <v>0.65</v>
      </c>
      <c r="K36">
        <v>0.65</v>
      </c>
      <c r="L36">
        <v>0.65</v>
      </c>
      <c r="M36">
        <v>0.65</v>
      </c>
      <c r="N36">
        <v>0.65</v>
      </c>
      <c r="O36">
        <v>0.65</v>
      </c>
      <c r="P36">
        <v>0.65</v>
      </c>
      <c r="Q36">
        <v>0.65</v>
      </c>
      <c r="R36">
        <v>0.65</v>
      </c>
      <c r="S36">
        <v>0.65</v>
      </c>
      <c r="T36">
        <v>0.65</v>
      </c>
      <c r="U36">
        <v>0.65</v>
      </c>
      <c r="V36">
        <v>0.65</v>
      </c>
      <c r="W36">
        <v>0.65</v>
      </c>
      <c r="X36">
        <v>0.65</v>
      </c>
      <c r="Y36">
        <v>0.65</v>
      </c>
    </row>
    <row r="37" spans="1:25">
      <c r="A37" s="1">
        <v>41502</v>
      </c>
      <c r="B37">
        <v>0.80666666666666675</v>
      </c>
      <c r="C37">
        <v>0.80666666666666675</v>
      </c>
      <c r="D37">
        <v>0.80666666666666675</v>
      </c>
      <c r="E37">
        <v>0.80666666666666675</v>
      </c>
      <c r="F37">
        <v>0.80666666666666675</v>
      </c>
      <c r="G37">
        <v>0.80666666666666675</v>
      </c>
      <c r="H37">
        <v>0.80666666666666675</v>
      </c>
      <c r="I37">
        <v>0.80666666666666675</v>
      </c>
      <c r="J37">
        <v>0.80666666666666675</v>
      </c>
      <c r="K37">
        <v>0.80666666666666675</v>
      </c>
      <c r="L37">
        <v>0.80666666666666675</v>
      </c>
      <c r="M37">
        <v>0.80666666666666675</v>
      </c>
      <c r="N37">
        <v>0.80666666666666675</v>
      </c>
      <c r="O37">
        <v>0.80666666666666675</v>
      </c>
      <c r="P37">
        <v>0.80666666666666675</v>
      </c>
      <c r="Q37">
        <v>0.80666666666666675</v>
      </c>
      <c r="R37">
        <v>0.80666666666666675</v>
      </c>
      <c r="S37">
        <v>0.80666666666666675</v>
      </c>
      <c r="T37">
        <v>0.80666666666666675</v>
      </c>
      <c r="U37">
        <v>0.80666666666666675</v>
      </c>
      <c r="V37">
        <v>0.80666666666666675</v>
      </c>
      <c r="W37">
        <v>0.80666666666666675</v>
      </c>
      <c r="X37">
        <v>0.80666666666666675</v>
      </c>
      <c r="Y37">
        <v>0.80666666666666675</v>
      </c>
    </row>
    <row r="38" spans="1:25">
      <c r="A38" s="1">
        <v>41505</v>
      </c>
      <c r="B38">
        <v>0.28999999999999998</v>
      </c>
      <c r="C38">
        <v>0.28999999999999998</v>
      </c>
      <c r="D38">
        <v>0.28999999999999998</v>
      </c>
      <c r="E38">
        <v>0.28999999999999998</v>
      </c>
      <c r="F38">
        <v>0.28999999999999998</v>
      </c>
      <c r="G38">
        <v>0.28999999999999998</v>
      </c>
      <c r="H38">
        <v>0.28999999999999998</v>
      </c>
      <c r="I38">
        <v>0.28999999999999998</v>
      </c>
      <c r="J38">
        <v>0.28999999999999998</v>
      </c>
      <c r="K38">
        <v>0.28999999999999998</v>
      </c>
      <c r="L38">
        <v>0.28999999999999998</v>
      </c>
      <c r="M38">
        <v>0.28999999999999998</v>
      </c>
      <c r="N38">
        <v>0.28999999999999998</v>
      </c>
      <c r="O38">
        <v>0.28999999999999998</v>
      </c>
      <c r="P38">
        <v>0.28999999999999998</v>
      </c>
      <c r="Q38">
        <v>0.28999999999999998</v>
      </c>
      <c r="R38">
        <v>0.28999999999999998</v>
      </c>
      <c r="S38">
        <v>0.28999999999999998</v>
      </c>
      <c r="T38">
        <v>0.28999999999999998</v>
      </c>
      <c r="U38">
        <v>0.28999999999999998</v>
      </c>
      <c r="V38">
        <v>0.28999999999999998</v>
      </c>
      <c r="W38">
        <v>0.28999999999999998</v>
      </c>
      <c r="X38">
        <v>0.28999999999999998</v>
      </c>
      <c r="Y38">
        <v>0.28999999999999998</v>
      </c>
    </row>
    <row r="39" spans="1:25">
      <c r="A39" s="1">
        <v>41506</v>
      </c>
      <c r="B39">
        <v>0.63</v>
      </c>
      <c r="C39">
        <v>0.63</v>
      </c>
      <c r="D39">
        <v>0.63</v>
      </c>
      <c r="E39">
        <v>0.63</v>
      </c>
      <c r="F39">
        <v>0.63</v>
      </c>
      <c r="G39">
        <v>0.63</v>
      </c>
      <c r="H39">
        <v>0.63</v>
      </c>
      <c r="I39">
        <v>0.63</v>
      </c>
      <c r="J39">
        <v>0.63</v>
      </c>
      <c r="K39">
        <v>0.63</v>
      </c>
      <c r="L39">
        <v>0.63</v>
      </c>
      <c r="M39">
        <v>0.63</v>
      </c>
      <c r="N39">
        <v>0.63</v>
      </c>
      <c r="O39">
        <v>0.63</v>
      </c>
      <c r="P39">
        <v>0.63</v>
      </c>
      <c r="Q39">
        <v>0.63</v>
      </c>
      <c r="R39">
        <v>0.63</v>
      </c>
      <c r="S39">
        <v>0.63</v>
      </c>
      <c r="T39">
        <v>0.63</v>
      </c>
      <c r="U39">
        <v>0.63</v>
      </c>
      <c r="V39">
        <v>0.63</v>
      </c>
      <c r="W39">
        <v>0.63</v>
      </c>
      <c r="X39">
        <v>0.63</v>
      </c>
      <c r="Y39">
        <v>0.63</v>
      </c>
    </row>
    <row r="40" spans="1:25">
      <c r="A40" s="1">
        <v>41507</v>
      </c>
      <c r="B40">
        <v>0.60666666666666669</v>
      </c>
      <c r="C40">
        <v>0.60666666666666669</v>
      </c>
      <c r="D40">
        <v>0.60666666666666669</v>
      </c>
      <c r="E40">
        <v>0.60666666666666669</v>
      </c>
      <c r="F40">
        <v>0.60666666666666669</v>
      </c>
      <c r="G40">
        <v>0.60666666666666669</v>
      </c>
      <c r="H40">
        <v>0.60666666666666669</v>
      </c>
      <c r="I40">
        <v>0.60666666666666669</v>
      </c>
      <c r="J40">
        <v>0.60666666666666669</v>
      </c>
      <c r="K40">
        <v>0.60666666666666669</v>
      </c>
      <c r="L40">
        <v>0.60666666666666669</v>
      </c>
      <c r="M40">
        <v>0.60666666666666669</v>
      </c>
      <c r="N40">
        <v>0.60666666666666669</v>
      </c>
      <c r="O40">
        <v>0.60666666666666669</v>
      </c>
      <c r="P40">
        <v>0.60666666666666669</v>
      </c>
      <c r="Q40">
        <v>0.60666666666666669</v>
      </c>
      <c r="R40">
        <v>0.60666666666666669</v>
      </c>
      <c r="S40">
        <v>0.60666666666666669</v>
      </c>
      <c r="T40">
        <v>0.60666666666666669</v>
      </c>
      <c r="U40">
        <v>0.60666666666666669</v>
      </c>
      <c r="V40">
        <v>0.60666666666666669</v>
      </c>
      <c r="W40">
        <v>0.60666666666666669</v>
      </c>
      <c r="X40">
        <v>0.60666666666666669</v>
      </c>
      <c r="Y40">
        <v>0.60666666666666669</v>
      </c>
    </row>
    <row r="41" spans="1:25">
      <c r="A41" s="1">
        <v>41508</v>
      </c>
      <c r="B41">
        <v>0.75</v>
      </c>
      <c r="C41">
        <v>0.75</v>
      </c>
      <c r="D41">
        <v>0.75</v>
      </c>
      <c r="E41">
        <v>0.75</v>
      </c>
      <c r="F41">
        <v>0.75</v>
      </c>
      <c r="G41">
        <v>0.75</v>
      </c>
      <c r="H41">
        <v>0.75</v>
      </c>
      <c r="I41">
        <v>0.75</v>
      </c>
      <c r="J41">
        <v>0.75</v>
      </c>
      <c r="K41">
        <v>0.75</v>
      </c>
      <c r="L41">
        <v>0.75</v>
      </c>
      <c r="M41">
        <v>0.75</v>
      </c>
      <c r="N41">
        <v>0.75</v>
      </c>
      <c r="O41">
        <v>0.75</v>
      </c>
      <c r="P41">
        <v>0.75</v>
      </c>
      <c r="Q41">
        <v>0.75</v>
      </c>
      <c r="R41">
        <v>0.75</v>
      </c>
      <c r="S41">
        <v>0.75</v>
      </c>
      <c r="T41">
        <v>0.75</v>
      </c>
      <c r="U41">
        <v>0.75</v>
      </c>
      <c r="V41">
        <v>0.75</v>
      </c>
      <c r="W41">
        <v>0.75</v>
      </c>
      <c r="X41">
        <v>0.75</v>
      </c>
      <c r="Y41">
        <v>0.75</v>
      </c>
    </row>
    <row r="42" spans="1:25">
      <c r="A42" s="1">
        <v>41509</v>
      </c>
      <c r="B42">
        <v>0.37</v>
      </c>
      <c r="C42">
        <v>0.37</v>
      </c>
      <c r="D42">
        <v>0.37</v>
      </c>
      <c r="E42">
        <v>0.37</v>
      </c>
      <c r="F42">
        <v>0.37</v>
      </c>
      <c r="G42">
        <v>0.37</v>
      </c>
      <c r="H42">
        <v>0.37</v>
      </c>
      <c r="I42">
        <v>0.37</v>
      </c>
      <c r="J42">
        <v>0.37</v>
      </c>
      <c r="K42">
        <v>0.37</v>
      </c>
      <c r="L42">
        <v>0.37</v>
      </c>
      <c r="M42">
        <v>0.37</v>
      </c>
      <c r="N42">
        <v>0.37</v>
      </c>
      <c r="O42">
        <v>0.37</v>
      </c>
      <c r="P42">
        <v>0.37</v>
      </c>
      <c r="Q42">
        <v>0.37</v>
      </c>
      <c r="R42">
        <v>0.37</v>
      </c>
      <c r="S42">
        <v>0.37</v>
      </c>
      <c r="T42">
        <v>0.37</v>
      </c>
      <c r="U42">
        <v>0.37</v>
      </c>
      <c r="V42">
        <v>0.37</v>
      </c>
      <c r="W42">
        <v>0.37</v>
      </c>
      <c r="X42">
        <v>0.37</v>
      </c>
      <c r="Y42">
        <v>0.37</v>
      </c>
    </row>
    <row r="43" spans="1:25">
      <c r="A43" s="1">
        <v>41512</v>
      </c>
      <c r="B43">
        <v>0.34666666666666662</v>
      </c>
      <c r="C43">
        <v>0.34666666666666662</v>
      </c>
      <c r="D43">
        <v>0.34666666666666662</v>
      </c>
      <c r="E43">
        <v>0.34666666666666662</v>
      </c>
      <c r="F43">
        <v>0.34666666666666662</v>
      </c>
      <c r="G43">
        <v>0.34666666666666662</v>
      </c>
      <c r="H43">
        <v>0.34666666666666662</v>
      </c>
      <c r="I43">
        <v>0.34666666666666662</v>
      </c>
      <c r="J43">
        <v>0.34666666666666662</v>
      </c>
      <c r="K43">
        <v>0.34666666666666662</v>
      </c>
      <c r="L43">
        <v>0.34666666666666662</v>
      </c>
      <c r="M43">
        <v>0.34666666666666662</v>
      </c>
      <c r="N43">
        <v>0.34666666666666662</v>
      </c>
      <c r="O43">
        <v>0.34666666666666662</v>
      </c>
      <c r="P43">
        <v>0.34666666666666662</v>
      </c>
      <c r="Q43">
        <v>0.34666666666666662</v>
      </c>
      <c r="R43">
        <v>0.34666666666666662</v>
      </c>
      <c r="S43">
        <v>0.34666666666666662</v>
      </c>
      <c r="T43">
        <v>0.34666666666666662</v>
      </c>
      <c r="U43">
        <v>0.34666666666666662</v>
      </c>
      <c r="V43">
        <v>0.34666666666666662</v>
      </c>
      <c r="W43">
        <v>0.34666666666666662</v>
      </c>
      <c r="X43">
        <v>0.34666666666666662</v>
      </c>
      <c r="Y43">
        <v>0.34666666666666662</v>
      </c>
    </row>
    <row r="44" spans="1:25">
      <c r="A44" s="1">
        <v>41513</v>
      </c>
      <c r="B44">
        <v>0.68333333333333324</v>
      </c>
      <c r="C44">
        <v>0.68333333333333324</v>
      </c>
      <c r="D44">
        <v>0.68333333333333324</v>
      </c>
      <c r="E44">
        <v>0.68333333333333324</v>
      </c>
      <c r="F44">
        <v>0.68333333333333324</v>
      </c>
      <c r="G44">
        <v>0.68333333333333324</v>
      </c>
      <c r="H44">
        <v>0.68333333333333324</v>
      </c>
      <c r="I44">
        <v>0.68333333333333324</v>
      </c>
      <c r="J44">
        <v>0.68333333333333324</v>
      </c>
      <c r="K44">
        <v>0.68333333333333324</v>
      </c>
      <c r="L44">
        <v>0.68333333333333324</v>
      </c>
      <c r="M44">
        <v>0.68333333333333324</v>
      </c>
      <c r="N44">
        <v>0.68333333333333324</v>
      </c>
      <c r="O44">
        <v>0.68333333333333324</v>
      </c>
      <c r="P44">
        <v>0.68333333333333324</v>
      </c>
      <c r="Q44">
        <v>0.68333333333333324</v>
      </c>
      <c r="R44">
        <v>0.68333333333333324</v>
      </c>
      <c r="S44">
        <v>0.68333333333333324</v>
      </c>
      <c r="T44">
        <v>0.68333333333333324</v>
      </c>
      <c r="U44">
        <v>0.68333333333333324</v>
      </c>
      <c r="V44">
        <v>0.68333333333333324</v>
      </c>
      <c r="W44">
        <v>0.68333333333333324</v>
      </c>
      <c r="X44">
        <v>0.68333333333333324</v>
      </c>
      <c r="Y44">
        <v>0.68333333333333324</v>
      </c>
    </row>
    <row r="45" spans="1:25">
      <c r="A45" s="1">
        <v>41514</v>
      </c>
      <c r="B45">
        <v>0.78666666666666674</v>
      </c>
      <c r="C45">
        <v>0.78666666666666674</v>
      </c>
      <c r="D45">
        <v>0.78666666666666674</v>
      </c>
      <c r="E45">
        <v>0.78666666666666674</v>
      </c>
      <c r="F45">
        <v>0.78666666666666674</v>
      </c>
      <c r="G45">
        <v>0.78666666666666674</v>
      </c>
      <c r="H45">
        <v>0.78666666666666674</v>
      </c>
      <c r="I45">
        <v>0.78666666666666674</v>
      </c>
      <c r="J45">
        <v>0.78666666666666674</v>
      </c>
      <c r="K45">
        <v>0.78666666666666674</v>
      </c>
      <c r="L45">
        <v>0.78666666666666674</v>
      </c>
      <c r="M45">
        <v>0.78666666666666674</v>
      </c>
      <c r="N45">
        <v>0.78666666666666674</v>
      </c>
      <c r="O45">
        <v>0.78666666666666674</v>
      </c>
      <c r="P45">
        <v>0.78666666666666674</v>
      </c>
      <c r="Q45">
        <v>0.78666666666666674</v>
      </c>
      <c r="R45">
        <v>0.78666666666666674</v>
      </c>
      <c r="S45">
        <v>0.78666666666666674</v>
      </c>
      <c r="T45">
        <v>0.78666666666666674</v>
      </c>
      <c r="U45">
        <v>0.78666666666666674</v>
      </c>
      <c r="V45">
        <v>0.78666666666666674</v>
      </c>
      <c r="W45">
        <v>0.78666666666666674</v>
      </c>
      <c r="X45">
        <v>0.78666666666666674</v>
      </c>
      <c r="Y45">
        <v>0.78666666666666674</v>
      </c>
    </row>
    <row r="46" spans="1:25">
      <c r="A46" s="1">
        <v>41515</v>
      </c>
      <c r="B46">
        <v>0.25666666666666665</v>
      </c>
      <c r="C46">
        <v>0.25666666666666665</v>
      </c>
      <c r="D46">
        <v>0.25666666666666665</v>
      </c>
      <c r="E46">
        <v>0.25666666666666665</v>
      </c>
      <c r="F46">
        <v>0.25666666666666665</v>
      </c>
      <c r="G46">
        <v>0.25666666666666665</v>
      </c>
      <c r="H46">
        <v>0.25666666666666665</v>
      </c>
      <c r="I46">
        <v>0.25666666666666665</v>
      </c>
      <c r="J46">
        <v>0.25666666666666665</v>
      </c>
      <c r="K46">
        <v>0.25666666666666665</v>
      </c>
      <c r="L46">
        <v>0.25666666666666665</v>
      </c>
      <c r="M46">
        <v>0.25666666666666665</v>
      </c>
      <c r="N46">
        <v>0.25666666666666665</v>
      </c>
      <c r="O46">
        <v>0.25666666666666665</v>
      </c>
      <c r="P46">
        <v>0.25666666666666665</v>
      </c>
      <c r="Q46">
        <v>0.25666666666666665</v>
      </c>
      <c r="R46">
        <v>0.25666666666666665</v>
      </c>
      <c r="S46">
        <v>0.25666666666666665</v>
      </c>
      <c r="T46">
        <v>0.25666666666666665</v>
      </c>
      <c r="U46">
        <v>0.25666666666666665</v>
      </c>
      <c r="V46">
        <v>0.25666666666666665</v>
      </c>
      <c r="W46">
        <v>0.25666666666666665</v>
      </c>
      <c r="X46">
        <v>0.25666666666666665</v>
      </c>
      <c r="Y46">
        <v>0.25666666666666665</v>
      </c>
    </row>
    <row r="47" spans="1:25">
      <c r="A47" s="1">
        <v>41516</v>
      </c>
      <c r="B47">
        <v>0.27333333333333332</v>
      </c>
      <c r="C47">
        <v>0.27333333333333332</v>
      </c>
      <c r="D47">
        <v>0.27333333333333332</v>
      </c>
      <c r="E47">
        <v>0.27333333333333332</v>
      </c>
      <c r="F47">
        <v>0.27333333333333332</v>
      </c>
      <c r="G47">
        <v>0.27333333333333332</v>
      </c>
      <c r="H47">
        <v>0.27333333333333332</v>
      </c>
      <c r="I47">
        <v>0.27333333333333332</v>
      </c>
      <c r="J47">
        <v>0.27333333333333332</v>
      </c>
      <c r="K47">
        <v>0.27333333333333332</v>
      </c>
      <c r="L47">
        <v>0.27333333333333332</v>
      </c>
      <c r="M47">
        <v>0.27333333333333332</v>
      </c>
      <c r="N47">
        <v>0.27333333333333332</v>
      </c>
      <c r="O47">
        <v>0.27333333333333332</v>
      </c>
      <c r="P47">
        <v>0.27333333333333332</v>
      </c>
      <c r="Q47">
        <v>0.27333333333333332</v>
      </c>
      <c r="R47">
        <v>0.27333333333333332</v>
      </c>
      <c r="S47">
        <v>0.27333333333333332</v>
      </c>
      <c r="T47">
        <v>0.27333333333333332</v>
      </c>
      <c r="U47">
        <v>0.27333333333333332</v>
      </c>
      <c r="V47">
        <v>0.27333333333333332</v>
      </c>
      <c r="W47">
        <v>0.27333333333333332</v>
      </c>
      <c r="X47">
        <v>0.27333333333333332</v>
      </c>
      <c r="Y47">
        <v>0.27333333333333332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A16" workbookViewId="0">
      <selection activeCell="B48" sqref="B48:Y48"/>
    </sheetView>
  </sheetViews>
  <sheetFormatPr baseColWidth="10" defaultRowHeight="15" x14ac:dyDescent="0"/>
  <sheetData>
    <row r="1" spans="1:25">
      <c r="A1" t="s">
        <v>4</v>
      </c>
      <c r="B1">
        <v>1138</v>
      </c>
      <c r="C1">
        <v>1135</v>
      </c>
      <c r="D1">
        <v>1127</v>
      </c>
      <c r="E1">
        <v>1118</v>
      </c>
      <c r="F1">
        <v>1114</v>
      </c>
      <c r="G1">
        <v>1109</v>
      </c>
      <c r="H1">
        <v>1200</v>
      </c>
      <c r="I1">
        <v>1300</v>
      </c>
      <c r="J1">
        <v>1501</v>
      </c>
      <c r="K1">
        <v>1505</v>
      </c>
      <c r="L1">
        <v>1632</v>
      </c>
      <c r="M1">
        <v>1768</v>
      </c>
      <c r="N1">
        <v>1717</v>
      </c>
      <c r="O1">
        <v>2120</v>
      </c>
      <c r="P1">
        <v>2505</v>
      </c>
      <c r="Q1">
        <v>3309</v>
      </c>
      <c r="R1">
        <v>3202</v>
      </c>
      <c r="S1" s="9">
        <v>1600</v>
      </c>
      <c r="T1" s="9">
        <v>1611</v>
      </c>
      <c r="U1" s="9">
        <v>1680</v>
      </c>
      <c r="V1" s="9">
        <v>2250</v>
      </c>
      <c r="W1" s="9">
        <v>2625</v>
      </c>
      <c r="X1" s="9">
        <v>2635</v>
      </c>
      <c r="Y1" s="9">
        <v>2645</v>
      </c>
    </row>
    <row r="2" spans="1:25">
      <c r="A2" s="1">
        <v>41323</v>
      </c>
      <c r="B2" s="3">
        <f>com!B2/(1+0.25*((comrh!B2^2)/(1-comrh!B2)))</f>
        <v>3.2732873310201152</v>
      </c>
      <c r="C2" s="3">
        <f>com!C2/(1+0.25*((comrh!C2^2)/(1-comrh!C2)))</f>
        <v>3.6006160641221263</v>
      </c>
      <c r="D2" s="3">
        <f>com!D2/(1+0.25*((comrh!D2^2)/(1-comrh!D2)))</f>
        <v>4.9099309965301723</v>
      </c>
      <c r="E2" s="3">
        <f>com!E2/(1+0.25*((comrh!E2^2)/(1-comrh!E2)))</f>
        <v>1.4729792989590516</v>
      </c>
      <c r="F2" s="3">
        <f>com!F2/(1+0.25*((comrh!F2^2)/(1-comrh!F2)))</f>
        <v>2.9459585979181031</v>
      </c>
      <c r="G2" s="3">
        <f>com!G2/(1+0.25*((comrh!G2^2)/(1-comrh!G2)))</f>
        <v>2.2913011317140803</v>
      </c>
      <c r="H2" s="3">
        <f>com!H2/(1+0.25*((comrh!H2^2)/(1-comrh!H2)))</f>
        <v>2.6186298648160915</v>
      </c>
      <c r="I2" s="3">
        <f>com!I2/(1+0.25*((comrh!I2^2)/(1-comrh!I2)))</f>
        <v>2.2913011317140803</v>
      </c>
      <c r="J2" s="3">
        <f>com!J2/(1+0.25*((comrh!J2^2)/(1-comrh!J2)))</f>
        <v>3.2732873310201152</v>
      </c>
      <c r="K2" s="3">
        <f>com!K2/(1+0.25*((comrh!K2^2)/(1-comrh!K2)))</f>
        <v>2.2913011317140803</v>
      </c>
      <c r="L2" s="3">
        <f>com!L2/(1+0.25*((comrh!L2^2)/(1-comrh!L2)))</f>
        <v>2.9459585979181031</v>
      </c>
      <c r="M2" s="3">
        <f>com!M2/(1+0.25*((comrh!M2^2)/(1-comrh!M2)))</f>
        <v>1.3093149324080458</v>
      </c>
      <c r="N2" s="3">
        <f>com!N2/(1+0.25*((comrh!N2^2)/(1-comrh!N2)))</f>
        <v>4.2552735303261491</v>
      </c>
      <c r="O2" s="3">
        <f>com!O2/(1+0.25*((comrh!O2^2)/(1-comrh!O2)))</f>
        <v>1.3093149324080458</v>
      </c>
      <c r="P2" s="3">
        <f>com!P2/(1+0.25*((comrh!P2^2)/(1-comrh!P2)))</f>
        <v>0.98198619930603448</v>
      </c>
      <c r="Q2" s="3">
        <f>com!Q2/(1+0.25*((comrh!Q2^2)/(1-comrh!Q2)))</f>
        <v>0.98198619930603448</v>
      </c>
      <c r="R2" s="3">
        <f>com!R2/(1+0.25*((comrh!R2^2)/(1-comrh!R2)))</f>
        <v>1.3093149324080458</v>
      </c>
      <c r="S2" s="3">
        <f>com!S2/(1+0.25*((comrh!S2^2)/(1-comrh!S2)))</f>
        <v>1.6366436655100576</v>
      </c>
      <c r="T2" s="3">
        <f>com!T2/(1+0.25*((comrh!T2^2)/(1-comrh!T2)))</f>
        <v>0.98198619930603448</v>
      </c>
      <c r="U2" s="3">
        <f>com!U2/(1+0.25*((comrh!U2^2)/(1-comrh!U2)))</f>
        <v>1.6366436655100576</v>
      </c>
      <c r="V2" s="3">
        <f>com!V2/(1+0.25*((comrh!V2^2)/(1-comrh!V2)))</f>
        <v>0</v>
      </c>
      <c r="W2" s="3">
        <f>com!W2/(1+0.25*((comrh!W2^2)/(1-comrh!W2)))</f>
        <v>0</v>
      </c>
      <c r="X2" s="3">
        <f>com!X2/(1+0.25*((comrh!X2^2)/(1-comrh!X2)))</f>
        <v>0.32732873310201144</v>
      </c>
      <c r="Y2" s="3">
        <f>com!Y2/(1+0.25*((comrh!Y2^2)/(1-comrh!Y2)))</f>
        <v>0.98198619930603448</v>
      </c>
    </row>
    <row r="3" spans="1:25">
      <c r="A3" s="1">
        <v>41324</v>
      </c>
      <c r="B3" s="3">
        <f>com!B3/(1+0.25*((comrh!B3^2)/(1-comrh!B3)))</f>
        <v>11.56161756087165</v>
      </c>
      <c r="C3" s="3">
        <f>com!C3/(1+0.25*((comrh!C3^2)/(1-comrh!C3)))</f>
        <v>13.543609142735361</v>
      </c>
      <c r="D3" s="3">
        <f>com!D3/(1+0.25*((comrh!D3^2)/(1-comrh!D3)))</f>
        <v>12.222281421492889</v>
      </c>
      <c r="E3" s="3">
        <f>com!E3/(1+0.25*((comrh!E3^2)/(1-comrh!E3)))</f>
        <v>10.900953700250414</v>
      </c>
      <c r="F3" s="3">
        <f>com!F3/(1+0.25*((comrh!F3^2)/(1-comrh!F3)))</f>
        <v>12.552613351803506</v>
      </c>
      <c r="G3" s="3">
        <f>com!G3/(1+0.25*((comrh!G3^2)/(1-comrh!G3)))</f>
        <v>14.864936863977837</v>
      </c>
      <c r="H3" s="3">
        <f>com!H3/(1+0.25*((comrh!H3^2)/(1-comrh!H3)))</f>
        <v>12.882945282114125</v>
      </c>
      <c r="I3" s="3">
        <f>com!I3/(1+0.25*((comrh!I3^2)/(1-comrh!I3)))</f>
        <v>12.552613351803506</v>
      </c>
      <c r="J3" s="3">
        <f>com!J3/(1+0.25*((comrh!J3^2)/(1-comrh!J3)))</f>
        <v>12.552613351803506</v>
      </c>
      <c r="K3" s="3">
        <f>com!K3/(1+0.25*((comrh!K3^2)/(1-comrh!K3)))</f>
        <v>10.900953700250414</v>
      </c>
      <c r="L3" s="3">
        <f>com!L3/(1+0.25*((comrh!L3^2)/(1-comrh!L3)))</f>
        <v>5.9459747455911343</v>
      </c>
      <c r="M3" s="3">
        <f>com!M3/(1+0.25*((comrh!M3^2)/(1-comrh!M3)))</f>
        <v>26.756886355160105</v>
      </c>
      <c r="N3" s="3">
        <f>com!N3/(1+0.25*((comrh!N3^2)/(1-comrh!N3)))</f>
        <v>28.408546006713198</v>
      </c>
      <c r="O3" s="3">
        <f>com!O3/(1+0.25*((comrh!O3^2)/(1-comrh!O3)))</f>
        <v>11.891949491182269</v>
      </c>
      <c r="P3" s="3">
        <f>com!P3/(1+0.25*((comrh!P3^2)/(1-comrh!P3)))</f>
        <v>10.900953700250414</v>
      </c>
      <c r="Q3" s="3">
        <f>com!Q3/(1+0.25*((comrh!Q3^2)/(1-comrh!Q3)))</f>
        <v>9.5796259790079379</v>
      </c>
      <c r="R3" s="3">
        <f>com!R3/(1+0.25*((comrh!R3^2)/(1-comrh!R3)))</f>
        <v>11.231285630561032</v>
      </c>
      <c r="S3" s="3">
        <f>com!S3/(1+0.25*((comrh!S3^2)/(1-comrh!S3)))</f>
        <v>13.213277212424744</v>
      </c>
      <c r="T3" s="3">
        <f>com!T3/(1+0.25*((comrh!T3^2)/(1-comrh!T3)))</f>
        <v>5.9459747455911343</v>
      </c>
      <c r="U3" s="3">
        <f>com!U3/(1+0.25*((comrh!U3^2)/(1-comrh!U3)))</f>
        <v>11.231285630561032</v>
      </c>
      <c r="V3" s="3">
        <f>com!V3/(1+0.25*((comrh!V3^2)/(1-comrh!V3)))</f>
        <v>1.9819915818637115</v>
      </c>
      <c r="W3" s="3">
        <f>com!W3/(1+0.25*((comrh!W3^2)/(1-comrh!W3)))</f>
        <v>3.303319303106186</v>
      </c>
      <c r="X3" s="3">
        <f>com!X3/(1+0.25*((comrh!X3^2)/(1-comrh!X3)))</f>
        <v>4.2943150940380415</v>
      </c>
      <c r="Y3" s="3">
        <f>com!Y3/(1+0.25*((comrh!Y3^2)/(1-comrh!Y3)))</f>
        <v>5.9459747455911343</v>
      </c>
    </row>
    <row r="4" spans="1:25">
      <c r="A4" s="1">
        <v>41325</v>
      </c>
      <c r="B4" s="3">
        <f>com!B4/(1+0.25*((comrh!B4^2)/(1-comrh!B4)))</f>
        <v>25.713500808888618</v>
      </c>
      <c r="C4" s="3">
        <f>com!C4/(1+0.25*((comrh!C4^2)/(1-comrh!C4)))</f>
        <v>17.142333872592413</v>
      </c>
      <c r="D4" s="3">
        <f>com!D4/(1+0.25*((comrh!D4^2)/(1-comrh!D4)))</f>
        <v>18.460974939714909</v>
      </c>
      <c r="E4" s="3">
        <f>com!E4/(1+0.25*((comrh!E4^2)/(1-comrh!E4)))</f>
        <v>12.197429870883063</v>
      </c>
      <c r="F4" s="3">
        <f>com!F4/(1+0.25*((comrh!F4^2)/(1-comrh!F4)))</f>
        <v>19.779616006837401</v>
      </c>
      <c r="G4" s="3">
        <f>com!G4/(1+0.25*((comrh!G4^2)/(1-comrh!G4)))</f>
        <v>18.460974939714909</v>
      </c>
      <c r="H4" s="3">
        <f>com!H4/(1+0.25*((comrh!H4^2)/(1-comrh!H4)))</f>
        <v>17.142333872592413</v>
      </c>
      <c r="I4" s="3">
        <f>com!I4/(1+0.25*((comrh!I4^2)/(1-comrh!I4)))</f>
        <v>18.79063520649553</v>
      </c>
      <c r="J4" s="3">
        <f>com!J4/(1+0.25*((comrh!J4^2)/(1-comrh!J4)))</f>
        <v>26.702481609230489</v>
      </c>
      <c r="K4" s="3">
        <f>com!K4/(1+0.25*((comrh!K4^2)/(1-comrh!K4)))</f>
        <v>16.483013339031167</v>
      </c>
      <c r="L4" s="3">
        <f>com!L4/(1+0.25*((comrh!L4^2)/(1-comrh!L4)))</f>
        <v>21.098257073959893</v>
      </c>
      <c r="M4" s="3">
        <f>com!M4/(1+0.25*((comrh!M4^2)/(1-comrh!M4)))</f>
        <v>16.318183205640853</v>
      </c>
      <c r="N4" s="3">
        <f>com!N4/(1+0.25*((comrh!N4^2)/(1-comrh!N4)))</f>
        <v>38.075760813161992</v>
      </c>
      <c r="O4" s="3">
        <f>com!O4/(1+0.25*((comrh!O4^2)/(1-comrh!O4)))</f>
        <v>9.395317603247765</v>
      </c>
      <c r="P4" s="3">
        <f>com!P4/(1+0.25*((comrh!P4^2)/(1-comrh!P4)))</f>
        <v>12.527090137663686</v>
      </c>
      <c r="Q4" s="3">
        <f>com!Q4/(1+0.25*((comrh!Q4^2)/(1-comrh!Q4)))</f>
        <v>12.856750404444309</v>
      </c>
      <c r="R4" s="3">
        <f>com!R4/(1+0.25*((comrh!R4^2)/(1-comrh!R4)))</f>
        <v>12.197429870883063</v>
      </c>
      <c r="S4" s="3">
        <f>com!S4/(1+0.25*((comrh!S4^2)/(1-comrh!S4)))</f>
        <v>16.812673605811788</v>
      </c>
      <c r="T4" s="3">
        <f>com!T4/(1+0.25*((comrh!T4^2)/(1-comrh!T4)))</f>
        <v>14.834712005128049</v>
      </c>
      <c r="U4" s="3">
        <f>com!U4/(1+0.25*((comrh!U4^2)/(1-comrh!U4)))</f>
        <v>24.394859741766126</v>
      </c>
      <c r="V4" s="3">
        <f>com!V4/(1+0.25*((comrh!V4^2)/(1-comrh!V4)))</f>
        <v>1.3186410671224933</v>
      </c>
      <c r="W4" s="3">
        <f>com!W4/(1+0.25*((comrh!W4^2)/(1-comrh!W4)))</f>
        <v>4.6152437349287272</v>
      </c>
      <c r="X4" s="3">
        <f>com!X4/(1+0.25*((comrh!X4^2)/(1-comrh!X4)))</f>
        <v>3.9559232013674799</v>
      </c>
      <c r="Y4" s="3">
        <f>com!Y4/(1+0.25*((comrh!Y4^2)/(1-comrh!Y4)))</f>
        <v>3.9559232013674799</v>
      </c>
    </row>
    <row r="5" spans="1:25">
      <c r="A5" s="1">
        <v>41326</v>
      </c>
      <c r="B5" s="3">
        <f>com!B5/(1+0.25*((comrh!B5^2)/(1-comrh!B5)))</f>
        <v>31.054513253282764</v>
      </c>
      <c r="C5" s="3">
        <f>com!C5/(1+0.25*((comrh!C5^2)/(1-comrh!C5)))</f>
        <v>20.703008835521842</v>
      </c>
      <c r="D5" s="3">
        <f>com!D5/(1+0.25*((comrh!D5^2)/(1-comrh!D5)))</f>
        <v>65.637948467165842</v>
      </c>
      <c r="E5" s="3">
        <f>com!E5/(1+0.25*((comrh!E5^2)/(1-comrh!E5)))</f>
        <v>13.409903450281194</v>
      </c>
      <c r="F5" s="3">
        <f>com!F5/(1+0.25*((comrh!F5^2)/(1-comrh!F5)))</f>
        <v>25.172976652282237</v>
      </c>
      <c r="G5" s="3">
        <f>com!G5/(1+0.25*((comrh!G5^2)/(1-comrh!G5)))</f>
        <v>26.819806900562387</v>
      </c>
      <c r="H5" s="3">
        <f>com!H5/(1+0.25*((comrh!H5^2)/(1-comrh!H5)))</f>
        <v>12.939380522201152</v>
      </c>
      <c r="I5" s="3">
        <f>com!I5/(1+0.25*((comrh!I5^2)/(1-comrh!I5)))</f>
        <v>21.408793227641905</v>
      </c>
      <c r="J5" s="3">
        <f>com!J5/(1+0.25*((comrh!J5^2)/(1-comrh!J5)))</f>
        <v>29.407683005002614</v>
      </c>
      <c r="K5" s="3">
        <f>com!K5/(1+0.25*((comrh!K5^2)/(1-comrh!K5)))</f>
        <v>27.760852756722471</v>
      </c>
      <c r="L5" s="3">
        <f>com!L5/(1+0.25*((comrh!L5^2)/(1-comrh!L5)))</f>
        <v>20.467747371481821</v>
      </c>
      <c r="M5" s="3">
        <f>com!M5/(1+0.25*((comrh!M5^2)/(1-comrh!M5)))</f>
        <v>11.645442469981036</v>
      </c>
      <c r="N5" s="3">
        <f>com!N5/(1+0.25*((comrh!N5^2)/(1-comrh!N5)))</f>
        <v>54.34539819324484</v>
      </c>
      <c r="O5" s="3">
        <f>com!O5/(1+0.25*((comrh!O5^2)/(1-comrh!O5)))</f>
        <v>12.939380522201152</v>
      </c>
      <c r="P5" s="3">
        <f>com!P5/(1+0.25*((comrh!P5^2)/(1-comrh!P5)))</f>
        <v>20.703008835521842</v>
      </c>
      <c r="Q5" s="3">
        <f>com!Q5/(1+0.25*((comrh!Q5^2)/(1-comrh!Q5)))</f>
        <v>12.468857594121111</v>
      </c>
      <c r="R5" s="3">
        <f>com!R5/(1+0.25*((comrh!R5^2)/(1-comrh!R5)))</f>
        <v>21.173531763601883</v>
      </c>
      <c r="S5" s="3">
        <f>com!S5/(1+0.25*((comrh!S5^2)/(1-comrh!S5)))</f>
        <v>19.761962979361758</v>
      </c>
      <c r="T5" s="3">
        <f>com!T5/(1+0.25*((comrh!T5^2)/(1-comrh!T5)))</f>
        <v>12.468857594121111</v>
      </c>
      <c r="U5" s="3">
        <f>com!U5/(1+0.25*((comrh!U5^2)/(1-comrh!U5)))</f>
        <v>20.232485907441802</v>
      </c>
      <c r="V5" s="3">
        <f>com!V5/(1+0.25*((comrh!V5^2)/(1-comrh!V5)))</f>
        <v>0.47052292808004187</v>
      </c>
      <c r="W5" s="3">
        <f>com!W5/(1+0.25*((comrh!W5^2)/(1-comrh!W5)))</f>
        <v>7.2931053852406498</v>
      </c>
      <c r="X5" s="3">
        <f>com!X5/(1+0.25*((comrh!X5^2)/(1-comrh!X5)))</f>
        <v>7.0578439212006279</v>
      </c>
      <c r="Y5" s="3">
        <f>com!Y5/(1+0.25*((comrh!Y5^2)/(1-comrh!Y5)))</f>
        <v>4.2347063527203765</v>
      </c>
    </row>
    <row r="6" spans="1:25">
      <c r="A6" s="1">
        <v>41327</v>
      </c>
      <c r="B6" s="3">
        <f>com!B6/(1+0.25*((comrh!B6^2)/(1-comrh!B6)))</f>
        <v>1.6567337847986618</v>
      </c>
      <c r="C6" s="3">
        <f>com!C6/(1+0.25*((comrh!C6^2)/(1-comrh!C6)))</f>
        <v>0.33134675695973231</v>
      </c>
      <c r="D6" s="3">
        <f>com!D6/(1+0.25*((comrh!D6^2)/(1-comrh!D6)))</f>
        <v>0</v>
      </c>
      <c r="E6" s="3" t="s">
        <v>2</v>
      </c>
      <c r="F6" s="3">
        <f>com!F6/(1+0.25*((comrh!F6^2)/(1-comrh!F6)))</f>
        <v>3.6448143265570554</v>
      </c>
      <c r="G6" s="3">
        <f>com!G6/(1+0.25*((comrh!G6^2)/(1-comrh!G6)))</f>
        <v>0</v>
      </c>
      <c r="H6" s="3">
        <f>com!H6/(1+0.25*((comrh!H6^2)/(1-comrh!H6)))</f>
        <v>0.994040270879197</v>
      </c>
      <c r="I6" s="3">
        <f>com!I6/(1+0.25*((comrh!I6^2)/(1-comrh!I6)))</f>
        <v>2.3194272987181264</v>
      </c>
      <c r="J6" s="3">
        <f>com!J6/(1+0.25*((comrh!J6^2)/(1-comrh!J6)))</f>
        <v>6.6269351391946474</v>
      </c>
      <c r="K6" s="3">
        <f>com!K6/(1+0.25*((comrh!K6^2)/(1-comrh!K6)))</f>
        <v>0</v>
      </c>
      <c r="L6" s="3">
        <f>com!L6/(1+0.25*((comrh!L6^2)/(1-comrh!L6)))</f>
        <v>2.6507740556778585</v>
      </c>
      <c r="M6" s="3">
        <f>com!M6/(1+0.25*((comrh!M6^2)/(1-comrh!M6)))</f>
        <v>0</v>
      </c>
      <c r="N6" s="3">
        <f>com!N6/(1+0.25*((comrh!N6^2)/(1-comrh!N6)))</f>
        <v>7.4553020315939778</v>
      </c>
      <c r="O6" s="3">
        <f>com!O6/(1+0.25*((comrh!O6^2)/(1-comrh!O6)))</f>
        <v>0</v>
      </c>
      <c r="P6" s="3">
        <f>com!P6/(1+0.25*((comrh!P6^2)/(1-comrh!P6)))</f>
        <v>0</v>
      </c>
      <c r="Q6" s="3">
        <f>com!Q6/(1+0.25*((comrh!Q6^2)/(1-comrh!Q6)))</f>
        <v>0.33134675695973231</v>
      </c>
      <c r="R6" s="3">
        <f>com!R6/(1+0.25*((comrh!R6^2)/(1-comrh!R6)))</f>
        <v>0</v>
      </c>
      <c r="S6" s="3">
        <f>com!S6/(1+0.25*((comrh!S6^2)/(1-comrh!S6)))</f>
        <v>1.988080541758394</v>
      </c>
      <c r="T6" s="3">
        <f>com!T6/(1+0.25*((comrh!T6^2)/(1-comrh!T6)))</f>
        <v>2.6507740556778585</v>
      </c>
      <c r="U6" s="3">
        <f>com!U6/(1+0.25*((comrh!U6^2)/(1-comrh!U6)))</f>
        <v>0.994040270879197</v>
      </c>
      <c r="V6" s="3">
        <f>com!V6/(1+0.25*((comrh!V6^2)/(1-comrh!V6)))</f>
        <v>0</v>
      </c>
      <c r="W6" s="3">
        <f>com!W6/(1+0.25*((comrh!W6^2)/(1-comrh!W6)))</f>
        <v>0</v>
      </c>
      <c r="X6" s="3">
        <f>com!X6/(1+0.25*((comrh!X6^2)/(1-comrh!X6)))</f>
        <v>0</v>
      </c>
      <c r="Y6" s="3">
        <f>com!Y6/(1+0.25*((comrh!Y6^2)/(1-comrh!Y6)))</f>
        <v>0</v>
      </c>
    </row>
    <row r="7" spans="1:25">
      <c r="A7" s="1">
        <v>41330</v>
      </c>
      <c r="B7" s="3">
        <f>com!B7/(1+0.25*((comrh!B7^2)/(1-comrh!B7)))</f>
        <v>24.921095821234701</v>
      </c>
      <c r="C7" s="3">
        <f>com!C7/(1+0.25*((comrh!C7^2)/(1-comrh!C7)))</f>
        <v>13.786138113874514</v>
      </c>
      <c r="D7" s="3">
        <f>com!D7/(1+0.25*((comrh!D7^2)/(1-comrh!D7)))</f>
        <v>22.269915414720369</v>
      </c>
      <c r="E7" s="3">
        <f>com!E7/(1+0.25*((comrh!E7^2)/(1-comrh!E7)))</f>
        <v>12.990783991920216</v>
      </c>
      <c r="F7" s="3">
        <f>com!F7/(1+0.25*((comrh!F7^2)/(1-comrh!F7)))</f>
        <v>24.390859739931834</v>
      </c>
      <c r="G7" s="3">
        <f>com!G7/(1+0.25*((comrh!G7^2)/(1-comrh!G7)))</f>
        <v>13.07915667213736</v>
      </c>
      <c r="H7" s="3">
        <f>com!H7/(1+0.25*((comrh!H7^2)/(1-comrh!H7)))</f>
        <v>15.73033707865169</v>
      </c>
      <c r="I7" s="3">
        <f>com!I7/(1+0.25*((comrh!I7^2)/(1-comrh!I7)))</f>
        <v>22.269915414720369</v>
      </c>
      <c r="J7" s="3">
        <f>com!J7/(1+0.25*((comrh!J7^2)/(1-comrh!J7)))</f>
        <v>26.335058704709009</v>
      </c>
      <c r="K7" s="3">
        <f>com!K7/(1+0.25*((comrh!K7^2)/(1-comrh!K7)))</f>
        <v>19.441989647771752</v>
      </c>
      <c r="L7" s="3">
        <f>com!L7/(1+0.25*((comrh!L7^2)/(1-comrh!L7)))</f>
        <v>27.042040146446165</v>
      </c>
      <c r="M7" s="3">
        <f>com!M7/(1+0.25*((comrh!M7^2)/(1-comrh!M7)))</f>
        <v>17.497790682994577</v>
      </c>
      <c r="N7" s="3">
        <f>com!N7/(1+0.25*((comrh!N7^2)/(1-comrh!N7)))</f>
        <v>41.623532382274981</v>
      </c>
      <c r="O7" s="3">
        <f>com!O7/(1+0.25*((comrh!O7^2)/(1-comrh!O7)))</f>
        <v>12.372175230400206</v>
      </c>
      <c r="P7" s="3">
        <f>com!P7/(1+0.25*((comrh!P7^2)/(1-comrh!P7)))</f>
        <v>14.493119555611669</v>
      </c>
      <c r="Q7" s="3">
        <f>com!Q7/(1+0.25*((comrh!Q7^2)/(1-comrh!Q7)))</f>
        <v>9.0140133821487218</v>
      </c>
      <c r="R7" s="3">
        <f>com!R7/(1+0.25*((comrh!R7^2)/(1-comrh!R7)))</f>
        <v>9.8977401843201651</v>
      </c>
      <c r="S7" s="3">
        <f>com!S7/(1+0.25*((comrh!S7^2)/(1-comrh!S7)))</f>
        <v>9.7209948238858761</v>
      </c>
      <c r="T7" s="3">
        <f>com!T7/(1+0.25*((comrh!T7^2)/(1-comrh!T7)))</f>
        <v>6.0093422547658149</v>
      </c>
      <c r="U7" s="3">
        <f>com!U7/(1+0.25*((comrh!U7^2)/(1-comrh!U7)))</f>
        <v>16.614063880823132</v>
      </c>
      <c r="V7" s="3">
        <f>com!V7/(1+0.25*((comrh!V7^2)/(1-comrh!V7)))</f>
        <v>0</v>
      </c>
      <c r="W7" s="3">
        <f>com!W7/(1+0.25*((comrh!W7^2)/(1-comrh!W7)))</f>
        <v>3.5349072086857731</v>
      </c>
      <c r="X7" s="3">
        <f>com!X7/(1+0.25*((comrh!X7^2)/(1-comrh!X7)))</f>
        <v>3.5349072086857731</v>
      </c>
      <c r="Y7" s="3">
        <f>com!Y7/(1+0.25*((comrh!Y7^2)/(1-comrh!Y7)))</f>
        <v>1.0604721626057318</v>
      </c>
    </row>
    <row r="8" spans="1:25">
      <c r="A8" s="1">
        <v>41331</v>
      </c>
      <c r="B8" s="3">
        <f>com!B8/(1+0.25*((comrh!B8^2)/(1-comrh!B8)))</f>
        <v>20.942283163265309</v>
      </c>
      <c r="C8" s="3">
        <f>com!C8/(1+0.25*((comrh!C8^2)/(1-comrh!C8)))</f>
        <v>20.057397959183675</v>
      </c>
      <c r="D8" s="3">
        <f>com!D8/(1+0.25*((comrh!D8^2)/(1-comrh!D8)))</f>
        <v>27.136479591836736</v>
      </c>
      <c r="E8" s="3">
        <f>com!E8/(1+0.25*((comrh!E8^2)/(1-comrh!E8)))</f>
        <v>9.7337372448979593</v>
      </c>
      <c r="F8" s="3">
        <f>com!F8/(1+0.25*((comrh!F8^2)/(1-comrh!F8)))</f>
        <v>23.891900510204081</v>
      </c>
      <c r="G8" s="3">
        <f>com!G8/(1+0.25*((comrh!G8^2)/(1-comrh!G8)))</f>
        <v>23.301977040816325</v>
      </c>
      <c r="H8" s="3">
        <f>com!H8/(1+0.25*((comrh!H8^2)/(1-comrh!H8)))</f>
        <v>15.043048469387754</v>
      </c>
      <c r="I8" s="3">
        <f>com!I8/(1+0.25*((comrh!I8^2)/(1-comrh!I8)))</f>
        <v>15.632971938775512</v>
      </c>
      <c r="J8" s="3">
        <f>com!J8/(1+0.25*((comrh!J8^2)/(1-comrh!J8)))</f>
        <v>21.237244897959183</v>
      </c>
      <c r="K8" s="3">
        <f>com!K8/(1+0.25*((comrh!K8^2)/(1-comrh!K8)))</f>
        <v>13.863201530612244</v>
      </c>
      <c r="L8" s="3">
        <f>com!L8/(1+0.25*((comrh!L8^2)/(1-comrh!L8)))</f>
        <v>17.992665816326529</v>
      </c>
      <c r="M8" s="3">
        <f>com!M8/(1+0.25*((comrh!M8^2)/(1-comrh!M8)))</f>
        <v>14.158163265306122</v>
      </c>
      <c r="N8" s="3">
        <f>com!N8/(1+0.25*((comrh!N8^2)/(1-comrh!N8)))</f>
        <v>56.632653061224488</v>
      </c>
      <c r="O8" s="3">
        <f>com!O8/(1+0.25*((comrh!O8^2)/(1-comrh!O8)))</f>
        <v>11.061065051020408</v>
      </c>
      <c r="P8" s="3">
        <f>com!P8/(1+0.25*((comrh!P8^2)/(1-comrh!P8)))</f>
        <v>15.043048469387754</v>
      </c>
      <c r="Q8" s="3">
        <f>com!Q8/(1+0.25*((comrh!Q8^2)/(1-comrh!Q8)))</f>
        <v>9.7337372448979593</v>
      </c>
      <c r="R8" s="3">
        <f>com!R8/(1+0.25*((comrh!R8^2)/(1-comrh!R8)))</f>
        <v>14.453124999999998</v>
      </c>
      <c r="S8" s="3">
        <f>com!S8/(1+0.25*((comrh!S8^2)/(1-comrh!S8)))</f>
        <v>21.827168367346939</v>
      </c>
      <c r="T8" s="3">
        <f>com!T8/(1+0.25*((comrh!T8^2)/(1-comrh!T8)))</f>
        <v>10.913584183673469</v>
      </c>
      <c r="U8" s="3">
        <f>com!U8/(1+0.25*((comrh!U8^2)/(1-comrh!U8)))</f>
        <v>18.877551020408163</v>
      </c>
      <c r="V8" s="3">
        <f>com!V8/(1+0.25*((comrh!V8^2)/(1-comrh!V8)))</f>
        <v>0</v>
      </c>
      <c r="W8" s="3">
        <f>com!W8/(1+0.25*((comrh!W8^2)/(1-comrh!W8)))</f>
        <v>6.7841198979591839</v>
      </c>
      <c r="X8" s="3">
        <f>com!X8/(1+0.25*((comrh!X8^2)/(1-comrh!X8)))</f>
        <v>6.7841198979591839</v>
      </c>
      <c r="Y8" s="3">
        <f>com!Y8/(1+0.25*((comrh!Y8^2)/(1-comrh!Y8)))</f>
        <v>2.6546556122448979</v>
      </c>
    </row>
    <row r="9" spans="1:25">
      <c r="A9" s="1">
        <v>41332</v>
      </c>
      <c r="B9" s="3">
        <f>com!B9/(1+0.25*((comrh!B9^2)/(1-comrh!B9)))</f>
        <v>18.835043716726091</v>
      </c>
      <c r="C9" s="3">
        <f>com!C9/(1+0.25*((comrh!C9^2)/(1-comrh!C9)))</f>
        <v>17.211333051491085</v>
      </c>
      <c r="D9" s="3">
        <f>com!D9/(1+0.25*((comrh!D9^2)/(1-comrh!D9)))</f>
        <v>29.551534107277142</v>
      </c>
      <c r="E9" s="3">
        <f>com!E9/(1+0.25*((comrh!E9^2)/(1-comrh!E9)))</f>
        <v>23.056691446337112</v>
      </c>
      <c r="F9" s="3">
        <f>com!F9/(1+0.25*((comrh!F9^2)/(1-comrh!F9)))</f>
        <v>30.850502639465148</v>
      </c>
      <c r="G9" s="3">
        <f>com!G9/(1+0.25*((comrh!G9^2)/(1-comrh!G9)))</f>
        <v>17.860817317585084</v>
      </c>
      <c r="H9" s="3">
        <f>com!H9/(1+0.25*((comrh!H9^2)/(1-comrh!H9)))</f>
        <v>28.577307708136136</v>
      </c>
      <c r="I9" s="3">
        <f>com!I9/(1+0.25*((comrh!I9^2)/(1-comrh!I9)))</f>
        <v>22.407207180243109</v>
      </c>
      <c r="J9" s="3">
        <f>com!J9/(1+0.25*((comrh!J9^2)/(1-comrh!J9)))</f>
        <v>22.407207180243109</v>
      </c>
      <c r="K9" s="3">
        <f>com!K9/(1+0.25*((comrh!K9^2)/(1-comrh!K9)))</f>
        <v>16.237106652350079</v>
      </c>
      <c r="L9" s="3">
        <f>com!L9/(1+0.25*((comrh!L9^2)/(1-comrh!L9)))</f>
        <v>30.850502639465148</v>
      </c>
      <c r="M9" s="3">
        <f>com!M9/(1+0.25*((comrh!M9^2)/(1-comrh!M9)))</f>
        <v>14.613395987115069</v>
      </c>
      <c r="N9" s="3">
        <f>com!N9/(1+0.25*((comrh!N9^2)/(1-comrh!N9)))</f>
        <v>2.922679197423014</v>
      </c>
      <c r="O9" s="3">
        <f>com!O9/(1+0.25*((comrh!O9^2)/(1-comrh!O9)))</f>
        <v>15.262880253209072</v>
      </c>
      <c r="P9" s="3">
        <f>com!P9/(1+0.25*((comrh!P9^2)/(1-comrh!P9)))</f>
        <v>17.860817317585084</v>
      </c>
      <c r="Q9" s="3">
        <f>com!Q9/(1+0.25*((comrh!Q9^2)/(1-comrh!Q9)))</f>
        <v>8.4432954592220391</v>
      </c>
      <c r="R9" s="3">
        <f>com!R9/(1+0.25*((comrh!R9^2)/(1-comrh!R9)))</f>
        <v>15.100509186685573</v>
      </c>
      <c r="S9" s="3">
        <f>com!S9/(1+0.25*((comrh!S9^2)/(1-comrh!S9)))</f>
        <v>13.639169587974065</v>
      </c>
      <c r="T9" s="3">
        <f>com!T9/(1+0.25*((comrh!T9^2)/(1-comrh!T9)))</f>
        <v>3.8969055965640185</v>
      </c>
      <c r="U9" s="3">
        <f>com!U9/(1+0.25*((comrh!U9^2)/(1-comrh!U9)))</f>
        <v>10.39174825750405</v>
      </c>
      <c r="V9" s="3">
        <f>com!V9/(1+0.25*((comrh!V9^2)/(1-comrh!V9)))</f>
        <v>0</v>
      </c>
      <c r="W9" s="3">
        <f>com!W9/(1+0.25*((comrh!W9^2)/(1-comrh!W9)))</f>
        <v>2.922679197423014</v>
      </c>
      <c r="X9" s="3">
        <f>com!X9/(1+0.25*((comrh!X9^2)/(1-comrh!X9)))</f>
        <v>2.922679197423014</v>
      </c>
      <c r="Y9" s="3">
        <f>com!Y9/(1+0.25*((comrh!Y9^2)/(1-comrh!Y9)))</f>
        <v>1.2989685321880062</v>
      </c>
    </row>
    <row r="10" spans="1:25">
      <c r="A10" s="1">
        <v>41333</v>
      </c>
      <c r="B10" s="3">
        <f>com!B10/(1+0.25*((comrh!B10^2)/(1-comrh!B10)))</f>
        <v>34.278942832519391</v>
      </c>
      <c r="C10" s="3">
        <f>com!C10/(1+0.25*((comrh!C10^2)/(1-comrh!C10)))</f>
        <v>34.896581442114332</v>
      </c>
      <c r="D10" s="3">
        <f>com!D10/(1+0.25*((comrh!D10^2)/(1-comrh!D10)))</f>
        <v>49.411088767595515</v>
      </c>
      <c r="E10" s="3">
        <f>com!E10/(1+0.25*((comrh!E10^2)/(1-comrh!E10)))</f>
        <v>2.3161447859810398</v>
      </c>
      <c r="F10" s="3">
        <f>com!F10/(1+0.25*((comrh!F10^2)/(1-comrh!F10)))</f>
        <v>35.51422005170928</v>
      </c>
      <c r="G10" s="3">
        <f>com!G10/(1+0.25*((comrh!G10^2)/(1-comrh!G10)))</f>
        <v>25.014363688595228</v>
      </c>
      <c r="H10" s="3">
        <f>com!H10/(1+0.25*((comrh!H10^2)/(1-comrh!H10)))</f>
        <v>31.808388394139616</v>
      </c>
      <c r="I10" s="3">
        <f>com!I10/(1+0.25*((comrh!I10^2)/(1-comrh!I10)))</f>
        <v>34.278942832519391</v>
      </c>
      <c r="J10" s="3">
        <f>com!J10/(1+0.25*((comrh!J10^2)/(1-comrh!J10)))</f>
        <v>46.940534329215737</v>
      </c>
      <c r="K10" s="3">
        <f>com!K10/(1+0.25*((comrh!K10^2)/(1-comrh!K10)))</f>
        <v>29.646653260557308</v>
      </c>
      <c r="L10" s="3">
        <f>com!L10/(1+0.25*((comrh!L10^2)/(1-comrh!L10)))</f>
        <v>50.646365986785398</v>
      </c>
      <c r="M10" s="3">
        <f>com!M10/(1+0.25*((comrh!M10^2)/(1-comrh!M10)))</f>
        <v>21.308532031025564</v>
      </c>
      <c r="N10" s="3" t="s">
        <v>2</v>
      </c>
      <c r="O10" s="3">
        <f>com!O10/(1+0.25*((comrh!O10^2)/(1-comrh!O10)))</f>
        <v>25.323182993392699</v>
      </c>
      <c r="P10" s="3">
        <f>com!P10/(1+0.25*((comrh!P10^2)/(1-comrh!P10)))</f>
        <v>18.837977592645789</v>
      </c>
      <c r="Q10" s="3">
        <f>com!Q10/(1+0.25*((comrh!Q10^2)/(1-comrh!Q10)))</f>
        <v>16.985061763860958</v>
      </c>
      <c r="R10" s="3">
        <f>com!R10/(1+0.25*((comrh!R10^2)/(1-comrh!R10)))</f>
        <v>14.205688020683711</v>
      </c>
      <c r="S10" s="3">
        <f>com!S10/(1+0.25*((comrh!S10^2)/(1-comrh!S10)))</f>
        <v>16.05860384946854</v>
      </c>
      <c r="T10" s="3">
        <f>com!T10/(1+0.25*((comrh!T10^2)/(1-comrh!T10)))</f>
        <v>14.205688020683711</v>
      </c>
      <c r="U10" s="3">
        <f>com!U10/(1+0.25*((comrh!U10^2)/(1-comrh!U10)))</f>
        <v>22.852628555012927</v>
      </c>
      <c r="V10" s="3">
        <f>com!V10/(1+0.25*((comrh!V10^2)/(1-comrh!V10)))</f>
        <v>0.30881930479747194</v>
      </c>
      <c r="W10" s="3">
        <f>com!W10/(1+0.25*((comrh!W10^2)/(1-comrh!W10)))</f>
        <v>5.8675667911519671</v>
      </c>
      <c r="X10" s="3">
        <f>com!X10/(1+0.25*((comrh!X10^2)/(1-comrh!X10)))</f>
        <v>5.2499281815570233</v>
      </c>
      <c r="Y10" s="3">
        <f>com!Y10/(1+0.25*((comrh!Y10^2)/(1-comrh!Y10)))</f>
        <v>2.7793737431772478</v>
      </c>
    </row>
    <row r="11" spans="1:25">
      <c r="A11" s="1">
        <v>41334</v>
      </c>
      <c r="B11" s="3">
        <f>com!B11/(1+0.25*((comrh!B11^2)/(1-comrh!B11)))</f>
        <v>3.9864505472971086</v>
      </c>
      <c r="C11" s="3">
        <f>com!C11/(1+0.25*((comrh!C11^2)/(1-comrh!C11)))</f>
        <v>3.9864505472971086</v>
      </c>
      <c r="D11" s="3">
        <f>com!D11/(1+0.25*((comrh!D11^2)/(1-comrh!D11)))</f>
        <v>2.9898379104728314</v>
      </c>
      <c r="E11" s="3">
        <f>com!E11/(1+0.25*((comrh!E11^2)/(1-comrh!E11)))</f>
        <v>1.9932252736485543</v>
      </c>
      <c r="F11" s="3">
        <f>com!F11/(1+0.25*((comrh!F11^2)/(1-comrh!F11)))</f>
        <v>2.4915315920606926</v>
      </c>
      <c r="G11" s="3">
        <f>com!G11/(1+0.25*((comrh!G11^2)/(1-comrh!G11)))</f>
        <v>1.9932252736485543</v>
      </c>
      <c r="H11" s="3">
        <f>com!H11/(1+0.25*((comrh!H11^2)/(1-comrh!H11)))</f>
        <v>2.6576336981980719</v>
      </c>
      <c r="I11" s="3">
        <f>com!I11/(1+0.25*((comrh!I11^2)/(1-comrh!I11)))</f>
        <v>4.6508589718466267</v>
      </c>
      <c r="J11" s="3">
        <f>com!J11/(1+0.25*((comrh!J11^2)/(1-comrh!J11)))</f>
        <v>2.6576336981980719</v>
      </c>
      <c r="K11" s="3">
        <f>com!K11/(1+0.25*((comrh!K11^2)/(1-comrh!K11)))</f>
        <v>2.3254294859233133</v>
      </c>
      <c r="L11" s="3">
        <f>com!L11/(1+0.25*((comrh!L11^2)/(1-comrh!L11)))</f>
        <v>5.9796758209456629</v>
      </c>
      <c r="M11" s="3">
        <f>com!M11/(1+0.25*((comrh!M11^2)/(1-comrh!M11)))</f>
        <v>1.9932252736485543</v>
      </c>
      <c r="N11" s="3">
        <f>com!N11/(1+0.25*((comrh!N11^2)/(1-comrh!N11)))</f>
        <v>2.3254294859233133</v>
      </c>
      <c r="O11" s="3">
        <f>com!O11/(1+0.25*((comrh!O11^2)/(1-comrh!O11)))</f>
        <v>3.6542463350223491</v>
      </c>
      <c r="P11" s="3">
        <f>com!P11/(1+0.25*((comrh!P11^2)/(1-comrh!P11)))</f>
        <v>2.3254294859233133</v>
      </c>
      <c r="Q11" s="3">
        <f>com!Q11/(1+0.25*((comrh!Q11^2)/(1-comrh!Q11)))</f>
        <v>1.9932252736485543</v>
      </c>
      <c r="R11" s="3">
        <f>com!R11/(1+0.25*((comrh!R11^2)/(1-comrh!R11)))</f>
        <v>2.3254294859233133</v>
      </c>
      <c r="S11" s="3">
        <f>com!S11/(1+0.25*((comrh!S11^2)/(1-comrh!S11)))</f>
        <v>2.3254294859233133</v>
      </c>
      <c r="T11" s="3">
        <f>com!T11/(1+0.25*((comrh!T11^2)/(1-comrh!T11)))</f>
        <v>0.99661263682427714</v>
      </c>
      <c r="U11" s="3">
        <f>com!U11/(1+0.25*((comrh!U11^2)/(1-comrh!U11)))</f>
        <v>4.3186547595718672</v>
      </c>
      <c r="V11" s="3">
        <f>com!V11/(1+0.25*((comrh!V11^2)/(1-comrh!V11)))</f>
        <v>0.33220421227475899</v>
      </c>
      <c r="W11" s="3">
        <f>com!W11/(1+0.25*((comrh!W11^2)/(1-comrh!W11)))</f>
        <v>0.66440842454951798</v>
      </c>
      <c r="X11" s="3">
        <f>com!X11/(1+0.25*((comrh!X11^2)/(1-comrh!X11)))</f>
        <v>0.66440842454951798</v>
      </c>
      <c r="Y11" s="3">
        <f>com!Y11/(1+0.25*((comrh!Y11^2)/(1-comrh!Y11)))</f>
        <v>0.99661263682427714</v>
      </c>
    </row>
    <row r="12" spans="1:25">
      <c r="A12" s="1">
        <v>41337</v>
      </c>
      <c r="B12" s="3">
        <f>com!B12/(1+0.25*((comrh!B12^2)/(1-comrh!B12)))</f>
        <v>3.9864505472971086</v>
      </c>
      <c r="C12" s="3">
        <f>com!C12/(1+0.25*((comrh!C12^2)/(1-comrh!C12)))</f>
        <v>3.9864505472971086</v>
      </c>
      <c r="D12" s="3">
        <f>com!D12/(1+0.25*((comrh!D12^2)/(1-comrh!D12)))</f>
        <v>12.955964278715602</v>
      </c>
      <c r="E12" s="3">
        <f>com!E12/(1+0.25*((comrh!E12^2)/(1-comrh!E12)))</f>
        <v>3.4881442288849698</v>
      </c>
      <c r="F12" s="3">
        <f>com!F12/(1+0.25*((comrh!F12^2)/(1-comrh!F12)))</f>
        <v>3.3220421227475905</v>
      </c>
      <c r="G12" s="3">
        <f>com!G12/(1+0.25*((comrh!G12^2)/(1-comrh!G12)))</f>
        <v>2.9898379104728314</v>
      </c>
      <c r="H12" s="3">
        <f>com!H12/(1+0.25*((comrh!H12^2)/(1-comrh!H12)))</f>
        <v>4.9830631841213853</v>
      </c>
      <c r="I12" s="3">
        <f>com!I12/(1+0.25*((comrh!I12^2)/(1-comrh!I12)))</f>
        <v>3.9864505472971086</v>
      </c>
      <c r="J12" s="3">
        <f>com!J12/(1+0.25*((comrh!J12^2)/(1-comrh!J12)))</f>
        <v>4.3186547595718672</v>
      </c>
      <c r="K12" s="3">
        <f>com!K12/(1+0.25*((comrh!K12^2)/(1-comrh!K12)))</f>
        <v>3.6542463350223491</v>
      </c>
      <c r="L12" s="3">
        <f>com!L12/(1+0.25*((comrh!L12^2)/(1-comrh!L12)))</f>
        <v>5.4813695025335241</v>
      </c>
      <c r="M12" s="3">
        <f>com!M12/(1+0.25*((comrh!M12^2)/(1-comrh!M12)))</f>
        <v>2.9898379104728314</v>
      </c>
      <c r="N12" s="3">
        <f>com!N12/(1+0.25*((comrh!N12^2)/(1-comrh!N12)))</f>
        <v>5.9796758209456629</v>
      </c>
      <c r="O12" s="3">
        <f>com!O12/(1+0.25*((comrh!O12^2)/(1-comrh!O12)))</f>
        <v>4.6508589718466267</v>
      </c>
      <c r="P12" s="3">
        <f>com!P12/(1+0.25*((comrh!P12^2)/(1-comrh!P12)))</f>
        <v>11.294943217341809</v>
      </c>
      <c r="Q12" s="3">
        <f>com!Q12/(1+0.25*((comrh!Q12^2)/(1-comrh!Q12)))</f>
        <v>2.4915315920606926</v>
      </c>
      <c r="R12" s="3">
        <f>com!R12/(1+0.25*((comrh!R12^2)/(1-comrh!R12)))</f>
        <v>2.9898379104728314</v>
      </c>
      <c r="S12" s="3">
        <f>com!S12/(1+0.25*((comrh!S12^2)/(1-comrh!S12)))</f>
        <v>1.6610210613737952</v>
      </c>
      <c r="T12" s="3">
        <f>com!T12/(1+0.25*((comrh!T12^2)/(1-comrh!T12)))</f>
        <v>1.328816849099036</v>
      </c>
      <c r="U12" s="3">
        <f>com!U12/(1+0.25*((comrh!U12^2)/(1-comrh!U12)))</f>
        <v>2.6576336981980719</v>
      </c>
      <c r="V12" s="3">
        <f>com!V12/(1+0.25*((comrh!V12^2)/(1-comrh!V12)))</f>
        <v>0.33220421227475899</v>
      </c>
      <c r="W12" s="3">
        <f>com!W12/(1+0.25*((comrh!W12^2)/(1-comrh!W12)))</f>
        <v>1.328816849099036</v>
      </c>
      <c r="X12" s="3">
        <f>com!X12/(1+0.25*((comrh!X12^2)/(1-comrh!X12)))</f>
        <v>1.9932252736485543</v>
      </c>
      <c r="Y12" s="3">
        <f>com!Y12/(1+0.25*((comrh!Y12^2)/(1-comrh!Y12)))</f>
        <v>3.9864505472971086</v>
      </c>
    </row>
    <row r="13" spans="1:25">
      <c r="A13" s="1">
        <v>41338</v>
      </c>
      <c r="B13" s="3">
        <f>com!B13/(1+0.25*((comrh!B13^2)/(1-comrh!B13)))</f>
        <v>32.521411785670537</v>
      </c>
      <c r="C13" s="3">
        <f>com!C13/(1+0.25*((comrh!C13^2)/(1-comrh!C13)))</f>
        <v>24.391058839252899</v>
      </c>
      <c r="D13" s="3">
        <f>com!D13/(1+0.25*((comrh!D13^2)/(1-comrh!D13)))</f>
        <v>32.521411785670537</v>
      </c>
      <c r="E13" s="3">
        <f>com!E13/(1+0.25*((comrh!E13^2)/(1-comrh!E13)))</f>
        <v>20.488489424972435</v>
      </c>
      <c r="F13" s="3">
        <f>com!F13/(1+0.25*((comrh!F13^2)/(1-comrh!F13)))</f>
        <v>33.497054139240653</v>
      </c>
      <c r="G13" s="3">
        <f>com!G13/(1+0.25*((comrh!G13^2)/(1-comrh!G13)))</f>
        <v>35.773552964237588</v>
      </c>
      <c r="H13" s="3">
        <f>com!H13/(1+0.25*((comrh!H13^2)/(1-comrh!H13)))</f>
        <v>41.627407085658284</v>
      </c>
      <c r="I13" s="3">
        <f>com!I13/(1+0.25*((comrh!I13^2)/(1-comrh!I13)))</f>
        <v>39.676122378518052</v>
      </c>
      <c r="J13" s="3">
        <f>com!J13/(1+0.25*((comrh!J13^2)/(1-comrh!J13)))</f>
        <v>65.042823571341074</v>
      </c>
      <c r="K13" s="3">
        <f>com!K13/(1+0.25*((comrh!K13^2)/(1-comrh!K13)))</f>
        <v>30.895341196387008</v>
      </c>
      <c r="L13" s="3">
        <f>com!L13/(1+0.25*((comrh!L13^2)/(1-comrh!L13)))</f>
        <v>53.660329446356378</v>
      </c>
      <c r="M13" s="3">
        <f>com!M13/(1+0.25*((comrh!M13^2)/(1-comrh!M13)))</f>
        <v>26.830164723178189</v>
      </c>
      <c r="N13" s="3">
        <f>com!N13/(1+0.25*((comrh!N13^2)/(1-comrh!N13)))</f>
        <v>101.14159065343536</v>
      </c>
      <c r="O13" s="3">
        <f>com!O13/(1+0.25*((comrh!O13^2)/(1-comrh!O13)))</f>
        <v>24.065844721396196</v>
      </c>
      <c r="P13" s="3">
        <f>com!P13/(1+0.25*((comrh!P13^2)/(1-comrh!P13)))</f>
        <v>21.464131778542551</v>
      </c>
      <c r="Q13" s="3">
        <f>com!Q13/(1+0.25*((comrh!Q13^2)/(1-comrh!Q13)))</f>
        <v>19.187632953545616</v>
      </c>
      <c r="R13" s="3">
        <f>com!R13/(1+0.25*((comrh!R13^2)/(1-comrh!R13)))</f>
        <v>24.391058839252899</v>
      </c>
      <c r="S13" s="3">
        <f>com!S13/(1+0.25*((comrh!S13^2)/(1-comrh!S13)))</f>
        <v>29.269270607103479</v>
      </c>
      <c r="T13" s="3">
        <f>com!T13/(1+0.25*((comrh!T13^2)/(1-comrh!T13)))</f>
        <v>13.98420706783833</v>
      </c>
      <c r="U13" s="3">
        <f>com!U13/(1+0.25*((comrh!U13^2)/(1-comrh!U13)))</f>
        <v>49.757760032075915</v>
      </c>
      <c r="V13" s="3">
        <f>com!V13/(1+0.25*((comrh!V13^2)/(1-comrh!V13)))</f>
        <v>4.8782117678505799</v>
      </c>
      <c r="W13" s="3">
        <f>com!W13/(1+0.25*((comrh!W13^2)/(1-comrh!W13)))</f>
        <v>28.293628253533363</v>
      </c>
      <c r="X13" s="3">
        <f>com!X13/(1+0.25*((comrh!X13^2)/(1-comrh!X13)))</f>
        <v>17.561562364262087</v>
      </c>
      <c r="Y13" s="3">
        <f>com!Y13/(1+0.25*((comrh!Y13^2)/(1-comrh!Y13)))</f>
        <v>52.35947297492956</v>
      </c>
    </row>
    <row r="14" spans="1:25">
      <c r="A14" s="1">
        <v>41339</v>
      </c>
      <c r="B14" s="3">
        <f>com!B14/(1+0.25*((comrh!B14^2)/(1-comrh!B14)))</f>
        <v>21.844293272864704</v>
      </c>
      <c r="C14" s="3">
        <f>com!C14/(1+0.25*((comrh!C14^2)/(1-comrh!C14)))</f>
        <v>15.098261526832955</v>
      </c>
      <c r="D14" s="3">
        <f>com!D14/(1+0.25*((comrh!D14^2)/(1-comrh!D14)))</f>
        <v>23.450491307634163</v>
      </c>
      <c r="E14" s="3">
        <f>com!E14/(1+0.25*((comrh!E14^2)/(1-comrh!E14)))</f>
        <v>12.046485260770975</v>
      </c>
      <c r="F14" s="3">
        <f>com!F14/(1+0.25*((comrh!F14^2)/(1-comrh!F14)))</f>
        <v>18.631897203325774</v>
      </c>
      <c r="G14" s="3">
        <f>com!G14/(1+0.25*((comrh!G14^2)/(1-comrh!G14)))</f>
        <v>22.486772486772487</v>
      </c>
      <c r="H14" s="3">
        <f>com!H14/(1+0.25*((comrh!H14^2)/(1-comrh!H14)))</f>
        <v>29.875283446712018</v>
      </c>
      <c r="I14" s="3">
        <f>com!I14/(1+0.25*((comrh!I14^2)/(1-comrh!I14)))</f>
        <v>29.232804232804234</v>
      </c>
      <c r="J14" s="3">
        <f>com!J14/(1+0.25*((comrh!J14^2)/(1-comrh!J14)))</f>
        <v>67.460317460317469</v>
      </c>
      <c r="K14" s="3">
        <f>com!K14/(1+0.25*((comrh!K14^2)/(1-comrh!K14)))</f>
        <v>21.523053665910808</v>
      </c>
      <c r="L14" s="3">
        <f>com!L14/(1+0.25*((comrh!L14^2)/(1-comrh!L14)))</f>
        <v>49.14965986394558</v>
      </c>
      <c r="M14" s="3">
        <f>com!M14/(1+0.25*((comrh!M14^2)/(1-comrh!M14)))</f>
        <v>11.564625850340137</v>
      </c>
      <c r="N14" s="3">
        <f>com!N14/(1+0.25*((comrh!N14^2)/(1-comrh!N14)))</f>
        <v>100.5479969765684</v>
      </c>
      <c r="O14" s="3">
        <f>com!O14/(1+0.25*((comrh!O14^2)/(1-comrh!O14)))</f>
        <v>21.683673469387756</v>
      </c>
      <c r="P14" s="3">
        <f>com!P14/(1+0.25*((comrh!P14^2)/(1-comrh!P14)))</f>
        <v>13.1708238851096</v>
      </c>
      <c r="Q14" s="3">
        <f>com!Q14/(1+0.25*((comrh!Q14^2)/(1-comrh!Q14)))</f>
        <v>16.865079365079367</v>
      </c>
      <c r="R14" s="3">
        <f>com!R14/(1+0.25*((comrh!R14^2)/(1-comrh!R14)))</f>
        <v>15.098261526832955</v>
      </c>
      <c r="S14" s="3">
        <f>com!S14/(1+0.25*((comrh!S14^2)/(1-comrh!S14)))</f>
        <v>21.844293272864704</v>
      </c>
      <c r="T14" s="3">
        <f>com!T14/(1+0.25*((comrh!T14^2)/(1-comrh!T14)))</f>
        <v>16.383219954648528</v>
      </c>
      <c r="U14" s="3">
        <f>com!U14/(1+0.25*((comrh!U14^2)/(1-comrh!U14)))</f>
        <v>28.269085411942555</v>
      </c>
      <c r="V14" s="3">
        <f>com!V14/(1+0.25*((comrh!V14^2)/(1-comrh!V14)))</f>
        <v>3.2123960695389271</v>
      </c>
      <c r="W14" s="3">
        <f>com!W14/(1+0.25*((comrh!W14^2)/(1-comrh!W14)))</f>
        <v>28.269085411942555</v>
      </c>
      <c r="X14" s="3">
        <f>com!X14/(1+0.25*((comrh!X14^2)/(1-comrh!X14)))</f>
        <v>15.74074074074074</v>
      </c>
      <c r="Y14" s="3">
        <f>com!Y14/(1+0.25*((comrh!Y14^2)/(1-comrh!Y14)))</f>
        <v>48.507180650037796</v>
      </c>
    </row>
    <row r="15" spans="1:25">
      <c r="A15" s="1">
        <v>41340</v>
      </c>
      <c r="B15" s="3">
        <f>com!B15/(1+0.25*((comrh!B15^2)/(1-comrh!B15)))</f>
        <v>22.08</v>
      </c>
      <c r="C15" s="3">
        <f>com!C15/(1+0.25*((comrh!C15^2)/(1-comrh!C15)))</f>
        <v>12.799999999999999</v>
      </c>
      <c r="D15" s="3">
        <f>com!D15/(1+0.25*((comrh!D15^2)/(1-comrh!D15)))</f>
        <v>11.2</v>
      </c>
      <c r="E15" s="3">
        <f>com!E15/(1+0.25*((comrh!E15^2)/(1-comrh!E15)))</f>
        <v>8</v>
      </c>
      <c r="F15" s="3">
        <f>com!F15/(1+0.25*((comrh!F15^2)/(1-comrh!F15)))</f>
        <v>11.52</v>
      </c>
      <c r="G15" s="3">
        <f>com!G15/(1+0.25*((comrh!G15^2)/(1-comrh!G15)))</f>
        <v>14.399999999999999</v>
      </c>
      <c r="H15" s="3">
        <f>com!H15/(1+0.25*((comrh!H15^2)/(1-comrh!H15)))</f>
        <v>14.399999999999999</v>
      </c>
      <c r="I15" s="3">
        <f>com!I15/(1+0.25*((comrh!I15^2)/(1-comrh!I15)))</f>
        <v>22.08</v>
      </c>
      <c r="J15" s="3">
        <f>com!J15/(1+0.25*((comrh!J15^2)/(1-comrh!J15)))</f>
        <v>33.92</v>
      </c>
      <c r="K15" s="3">
        <f>com!K15/(1+0.25*((comrh!K15^2)/(1-comrh!K15)))</f>
        <v>16</v>
      </c>
      <c r="L15" s="3">
        <f>com!L15/(1+0.25*((comrh!L15^2)/(1-comrh!L15)))</f>
        <v>38.4</v>
      </c>
      <c r="M15" s="3">
        <f>com!M15/(1+0.25*((comrh!M15^2)/(1-comrh!M15)))</f>
        <v>12.959999999999999</v>
      </c>
      <c r="N15" s="3">
        <f>com!N15/(1+0.25*((comrh!N15^2)/(1-comrh!N15)))</f>
        <v>53.76</v>
      </c>
      <c r="O15" s="3">
        <f>com!O15/(1+0.25*((comrh!O15^2)/(1-comrh!O15)))</f>
        <v>10.239999999999998</v>
      </c>
      <c r="P15" s="3">
        <f>com!P15/(1+0.25*((comrh!P15^2)/(1-comrh!P15)))</f>
        <v>8.9599999999999991</v>
      </c>
      <c r="Q15" s="3">
        <f>com!Q15/(1+0.25*((comrh!Q15^2)/(1-comrh!Q15)))</f>
        <v>8.9599999999999991</v>
      </c>
      <c r="R15" s="3">
        <f>com!R15/(1+0.25*((comrh!R15^2)/(1-comrh!R15)))</f>
        <v>9.2799999999999994</v>
      </c>
      <c r="S15" s="3">
        <f>com!S15/(1+0.25*((comrh!S15^2)/(1-comrh!S15)))</f>
        <v>15.679999999999998</v>
      </c>
      <c r="T15" s="3">
        <f>com!T15/(1+0.25*((comrh!T15^2)/(1-comrh!T15)))</f>
        <v>7.3599999999999994</v>
      </c>
      <c r="U15" s="3">
        <f>com!U15/(1+0.25*((comrh!U15^2)/(1-comrh!U15)))</f>
        <v>15.04</v>
      </c>
      <c r="V15" s="3">
        <f>com!V15/(1+0.25*((comrh!V15^2)/(1-comrh!V15)))</f>
        <v>1.2799999999999998</v>
      </c>
      <c r="W15" s="3">
        <f>com!W15/(1+0.25*((comrh!W15^2)/(1-comrh!W15)))</f>
        <v>14.399999999999999</v>
      </c>
      <c r="X15" s="3">
        <f>com!X15/(1+0.25*((comrh!X15^2)/(1-comrh!X15)))</f>
        <v>11.2</v>
      </c>
      <c r="Y15" s="3">
        <f>com!Y15/(1+0.25*((comrh!Y15^2)/(1-comrh!Y15)))</f>
        <v>3.1999999999999997</v>
      </c>
    </row>
    <row r="16" spans="1:25">
      <c r="A16" s="1">
        <v>41341</v>
      </c>
      <c r="B16" s="3">
        <f>com!B16/(1+0.25*((comrh!B16^2)/(1-comrh!B16)))</f>
        <v>12.359331510985934</v>
      </c>
      <c r="C16" s="3">
        <f>com!C16/(1+0.25*((comrh!C16^2)/(1-comrh!C16)))</f>
        <v>8.873366213015542</v>
      </c>
      <c r="D16" s="3">
        <f>com!D16/(1+0.25*((comrh!D16^2)/(1-comrh!D16)))</f>
        <v>10.774801830090302</v>
      </c>
      <c r="E16" s="3">
        <f>com!E16/(1+0.25*((comrh!E16^2)/(1-comrh!E16)))</f>
        <v>5.2289479469555875</v>
      </c>
      <c r="F16" s="3">
        <f>com!F16/(1+0.25*((comrh!F16^2)/(1-comrh!F16)))</f>
        <v>10.140989957732048</v>
      </c>
      <c r="G16" s="3">
        <f>com!G16/(1+0.25*((comrh!G16^2)/(1-comrh!G16)))</f>
        <v>15.528390872777198</v>
      </c>
      <c r="H16" s="3">
        <f>com!H16/(1+0.25*((comrh!H16^2)/(1-comrh!H16)))</f>
        <v>14.894579000418945</v>
      </c>
      <c r="I16" s="3">
        <f>com!I16/(1+0.25*((comrh!I16^2)/(1-comrh!I16)))</f>
        <v>15.528390872777198</v>
      </c>
      <c r="J16" s="3">
        <f>com!J16/(1+0.25*((comrh!J16^2)/(1-comrh!J16)))</f>
        <v>43.099207320361209</v>
      </c>
      <c r="K16" s="3">
        <f>com!K16/(1+0.25*((comrh!K16^2)/(1-comrh!K16)))</f>
        <v>15.845296808956327</v>
      </c>
      <c r="L16" s="3">
        <f>com!L16/(1+0.25*((comrh!L16^2)/(1-comrh!L16)))</f>
        <v>28.521534256121384</v>
      </c>
      <c r="M16" s="3">
        <f>com!M16/(1+0.25*((comrh!M16^2)/(1-comrh!M16)))</f>
        <v>7.6057424682990362</v>
      </c>
      <c r="N16" s="3">
        <f>com!N16/(1+0.25*((comrh!N16^2)/(1-comrh!N16)))</f>
        <v>58.310692256959278</v>
      </c>
      <c r="O16" s="3">
        <f>com!O16/(1+0.25*((comrh!O16^2)/(1-comrh!O16)))</f>
        <v>7.9226484044781635</v>
      </c>
      <c r="P16" s="3">
        <f>com!P16/(1+0.25*((comrh!P16^2)/(1-comrh!P16)))</f>
        <v>8.2395543406572891</v>
      </c>
      <c r="Q16" s="3">
        <f>com!Q16/(1+0.25*((comrh!Q16^2)/(1-comrh!Q16)))</f>
        <v>10.457895893911175</v>
      </c>
      <c r="R16" s="3">
        <f>com!R16/(1+0.25*((comrh!R16^2)/(1-comrh!R16)))</f>
        <v>9.1902721491946675</v>
      </c>
      <c r="S16" s="3">
        <f>com!S16/(1+0.25*((comrh!S16^2)/(1-comrh!S16)))</f>
        <v>10.774801830090302</v>
      </c>
      <c r="T16" s="3">
        <f>com!T16/(1+0.25*((comrh!T16^2)/(1-comrh!T16)))</f>
        <v>10.140989957732048</v>
      </c>
      <c r="U16" s="3">
        <f>com!U16/(1+0.25*((comrh!U16^2)/(1-comrh!U16)))</f>
        <v>15.211484936598072</v>
      </c>
      <c r="V16" s="3">
        <f>com!V16/(1+0.25*((comrh!V16^2)/(1-comrh!V16)))</f>
        <v>1.9014356170747591</v>
      </c>
      <c r="W16" s="3">
        <f>com!W16/(1+0.25*((comrh!W16^2)/(1-comrh!W16)))</f>
        <v>12.042425574806806</v>
      </c>
      <c r="X16" s="3">
        <f>com!X16/(1+0.25*((comrh!X16^2)/(1-comrh!X16)))</f>
        <v>14.57767306423982</v>
      </c>
      <c r="Y16" s="3">
        <f>com!Y16/(1+0.25*((comrh!Y16^2)/(1-comrh!Y16)))</f>
        <v>4.436683106507771</v>
      </c>
    </row>
    <row r="17" spans="1:25">
      <c r="A17" s="1">
        <v>41344</v>
      </c>
      <c r="B17" s="3">
        <f>com!B17/(1+0.25*((comrh!B17^2)/(1-comrh!B17)))</f>
        <v>25.491641610152811</v>
      </c>
      <c r="C17" s="3">
        <f>com!C17/(1+0.25*((comrh!C17^2)/(1-comrh!C17)))</f>
        <v>17.74734542478993</v>
      </c>
      <c r="D17" s="3">
        <f>com!D17/(1+0.25*((comrh!D17^2)/(1-comrh!D17)))</f>
        <v>19.683419471130652</v>
      </c>
      <c r="E17" s="3">
        <f>com!E17/(1+0.25*((comrh!E17^2)/(1-comrh!E17)))</f>
        <v>7.7442961853628791</v>
      </c>
      <c r="F17" s="3">
        <f>com!F17/(1+0.25*((comrh!F17^2)/(1-comrh!F17)))</f>
        <v>15.488592370725758</v>
      </c>
      <c r="G17" s="3">
        <f>com!G17/(1+0.25*((comrh!G17^2)/(1-comrh!G17)))</f>
        <v>21.942172525194827</v>
      </c>
      <c r="H17" s="3">
        <f>com!H17/(1+0.25*((comrh!H17^2)/(1-comrh!H17)))</f>
        <v>25.491641610152811</v>
      </c>
      <c r="I17" s="3">
        <f>com!I17/(1+0.25*((comrh!I17^2)/(1-comrh!I17)))</f>
        <v>28.395752679663889</v>
      </c>
      <c r="J17" s="3">
        <f>com!J17/(1+0.25*((comrh!J17^2)/(1-comrh!J17)))</f>
        <v>56.468826351604335</v>
      </c>
      <c r="K17" s="3">
        <f>com!K17/(1+0.25*((comrh!K17^2)/(1-comrh!K17)))</f>
        <v>28.395752679663889</v>
      </c>
      <c r="L17" s="3">
        <f>com!L17/(1+0.25*((comrh!L17^2)/(1-comrh!L17)))</f>
        <v>57.436863374774696</v>
      </c>
      <c r="M17" s="3">
        <f>com!M17/(1+0.25*((comrh!M17^2)/(1-comrh!M17)))</f>
        <v>11.939123285767772</v>
      </c>
      <c r="N17" s="3">
        <f>com!N17/(1+0.25*((comrh!N17^2)/(1-comrh!N17)))</f>
        <v>79.379035899969509</v>
      </c>
      <c r="O17" s="3">
        <f>com!O17/(1+0.25*((comrh!O17^2)/(1-comrh!O17)))</f>
        <v>14.843234355278852</v>
      </c>
      <c r="P17" s="3">
        <f>com!P17/(1+0.25*((comrh!P17^2)/(1-comrh!P17)))</f>
        <v>15.165913363002305</v>
      </c>
      <c r="Q17" s="3">
        <f>com!Q17/(1+0.25*((comrh!Q17^2)/(1-comrh!Q17)))</f>
        <v>16.456629393896119</v>
      </c>
      <c r="R17" s="3">
        <f>com!R17/(1+0.25*((comrh!R17^2)/(1-comrh!R17)))</f>
        <v>14.197876339831945</v>
      </c>
      <c r="S17" s="3">
        <f>com!S17/(1+0.25*((comrh!S17^2)/(1-comrh!S17)))</f>
        <v>34.5266538264095</v>
      </c>
      <c r="T17" s="3">
        <f>com!T17/(1+0.25*((comrh!T17^2)/(1-comrh!T17)))</f>
        <v>22.910209548365188</v>
      </c>
      <c r="U17" s="3">
        <f>com!U17/(1+0.25*((comrh!U17^2)/(1-comrh!U17)))</f>
        <v>34.5266538264095</v>
      </c>
      <c r="V17" s="3">
        <f>com!V17/(1+0.25*((comrh!V17^2)/(1-comrh!V17)))</f>
        <v>3.8721480926814396</v>
      </c>
      <c r="W17" s="3">
        <f>com!W17/(1+0.25*((comrh!W17^2)/(1-comrh!W17)))</f>
        <v>21.296814509747918</v>
      </c>
      <c r="X17" s="3">
        <f>com!X17/(1+0.25*((comrh!X17^2)/(1-comrh!X17)))</f>
        <v>14.520555347555399</v>
      </c>
      <c r="Y17" s="3">
        <f>com!Y17/(1+0.25*((comrh!Y17^2)/(1-comrh!Y17)))</f>
        <v>7.0989381699159724</v>
      </c>
    </row>
    <row r="18" spans="1:25">
      <c r="A18" s="1">
        <v>41345</v>
      </c>
      <c r="B18" s="3">
        <f>com!B18/(1+0.25*((comrh!B18^2)/(1-comrh!B18)))</f>
        <v>13.21321321321321</v>
      </c>
      <c r="C18" s="3">
        <f>com!C18/(1+0.25*((comrh!C18^2)/(1-comrh!C18)))</f>
        <v>11.665719773827879</v>
      </c>
      <c r="D18" s="3">
        <f>com!D18/(1+0.25*((comrh!D18^2)/(1-comrh!D18)))</f>
        <v>12.498985471958443</v>
      </c>
      <c r="E18" s="3">
        <f>com!E18/(1+0.25*((comrh!E18^2)/(1-comrh!E18)))</f>
        <v>8.2136190244298337</v>
      </c>
      <c r="F18" s="3">
        <f>com!F18/(1+0.25*((comrh!F18^2)/(1-comrh!F18)))</f>
        <v>9.4039985931877794</v>
      </c>
      <c r="G18" s="3">
        <f>com!G18/(1+0.25*((comrh!G18^2)/(1-comrh!G18)))</f>
        <v>14.403592781971158</v>
      </c>
      <c r="H18" s="3">
        <f>com!H18/(1+0.25*((comrh!H18^2)/(1-comrh!H18)))</f>
        <v>12.022833644455263</v>
      </c>
      <c r="I18" s="3">
        <f>com!I18/(1+0.25*((comrh!I18^2)/(1-comrh!I18)))</f>
        <v>12.260909558206855</v>
      </c>
      <c r="J18" s="3">
        <f>com!J18/(1+0.25*((comrh!J18^2)/(1-comrh!J18)))</f>
        <v>20.950680410139864</v>
      </c>
      <c r="K18" s="3">
        <f>com!K18/(1+0.25*((comrh!K18^2)/(1-comrh!K18)))</f>
        <v>13.570327083840596</v>
      </c>
      <c r="L18" s="3">
        <f>com!L18/(1+0.25*((comrh!L18^2)/(1-comrh!L18)))</f>
        <v>24.462300137975809</v>
      </c>
      <c r="M18" s="3">
        <f>com!M18/(1+0.25*((comrh!M18^2)/(1-comrh!M18)))</f>
        <v>4.8805562319075824</v>
      </c>
      <c r="N18" s="3">
        <f>com!N18/(1+0.25*((comrh!N18^2)/(1-comrh!N18)))</f>
        <v>34.640045450856256</v>
      </c>
      <c r="O18" s="3">
        <f>com!O18/(1+0.25*((comrh!O18^2)/(1-comrh!O18)))</f>
        <v>12.498985471958443</v>
      </c>
      <c r="P18" s="3">
        <f>com!P18/(1+0.25*((comrh!P18^2)/(1-comrh!P18)))</f>
        <v>8.5707328950572172</v>
      </c>
      <c r="Q18" s="3">
        <f>com!Q18/(1+0.25*((comrh!Q18^2)/(1-comrh!Q18)))</f>
        <v>6.7851635419202978</v>
      </c>
      <c r="R18" s="3">
        <f>com!R18/(1+0.25*((comrh!R18^2)/(1-comrh!R18)))</f>
        <v>8.6897708519330124</v>
      </c>
      <c r="S18" s="3">
        <f>com!S18/(1+0.25*((comrh!S18^2)/(1-comrh!S18)))</f>
        <v>12.022833644455263</v>
      </c>
      <c r="T18" s="3">
        <f>com!T18/(1+0.25*((comrh!T18^2)/(1-comrh!T18)))</f>
        <v>9.0468847225603959</v>
      </c>
      <c r="U18" s="3">
        <f>com!U18/(1+0.25*((comrh!U18^2)/(1-comrh!U18)))</f>
        <v>12.618023428834238</v>
      </c>
      <c r="V18" s="3">
        <f>com!V18/(1+0.25*((comrh!V18^2)/(1-comrh!V18)))</f>
        <v>1.0713416118821522</v>
      </c>
      <c r="W18" s="3">
        <f>com!W18/(1+0.25*((comrh!W18^2)/(1-comrh!W18)))</f>
        <v>7.61842924005086</v>
      </c>
      <c r="X18" s="3">
        <f>com!X18/(1+0.25*((comrh!X18^2)/(1-comrh!X18)))</f>
        <v>5.8328598869139396</v>
      </c>
      <c r="Y18" s="3">
        <f>com!Y18/(1+0.25*((comrh!Y18^2)/(1-comrh!Y18)))</f>
        <v>2.4997970943916887</v>
      </c>
    </row>
    <row r="19" spans="1:25">
      <c r="B19" s="3">
        <f>AVERAGE(B2:B18)</f>
        <v>18.101165338828746</v>
      </c>
      <c r="C19" s="3">
        <f t="shared" ref="C19:Y19" si="0">AVERAGE(C2:C18)</f>
        <v>14.107118712406381</v>
      </c>
      <c r="D19" s="3">
        <f t="shared" si="0"/>
        <v>20.922062691882715</v>
      </c>
      <c r="E19" s="3">
        <f t="shared" si="0"/>
        <v>9.5801144459084586</v>
      </c>
      <c r="F19" s="3">
        <f t="shared" si="0"/>
        <v>16.661151050336997</v>
      </c>
      <c r="G19" s="3">
        <f t="shared" si="0"/>
        <v>15.953581139422226</v>
      </c>
      <c r="H19" s="3">
        <f t="shared" si="0"/>
        <v>16.687579596037352</v>
      </c>
      <c r="I19" s="3">
        <f t="shared" si="0"/>
        <v>18.103711577867379</v>
      </c>
      <c r="J19" s="3">
        <f t="shared" si="0"/>
        <v>28.788305242347782</v>
      </c>
      <c r="K19" s="3">
        <f t="shared" si="0"/>
        <v>15.813795251453753</v>
      </c>
      <c r="L19" s="3">
        <f t="shared" si="0"/>
        <v>26.043059931547358</v>
      </c>
      <c r="M19" s="3">
        <f t="shared" si="0"/>
        <v>12.02182262783797</v>
      </c>
      <c r="N19" s="3">
        <f t="shared" si="0"/>
        <v>41.862725735038779</v>
      </c>
      <c r="O19" s="3">
        <f t="shared" si="0"/>
        <v>11.712632812142941</v>
      </c>
      <c r="P19" s="3">
        <f t="shared" si="0"/>
        <v>11.796442986682727</v>
      </c>
      <c r="Q19" s="3">
        <f t="shared" si="0"/>
        <v>9.6230489881194483</v>
      </c>
      <c r="R19" s="3">
        <f t="shared" si="0"/>
        <v>10.925360687799122</v>
      </c>
      <c r="S19" s="3">
        <f t="shared" si="0"/>
        <v>14.280169315397798</v>
      </c>
      <c r="T19" s="3">
        <f t="shared" si="0"/>
        <v>9.0622803172105311</v>
      </c>
      <c r="U19" s="3">
        <f t="shared" si="0"/>
        <v>17.036741354325692</v>
      </c>
      <c r="V19" s="3">
        <f t="shared" si="0"/>
        <v>1.2329362626730056</v>
      </c>
      <c r="W19" s="3">
        <f t="shared" si="0"/>
        <v>8.7196793989544439</v>
      </c>
      <c r="X19" s="3">
        <f t="shared" si="0"/>
        <v>6.8363570904260715</v>
      </c>
      <c r="Y19" s="3">
        <f t="shared" si="0"/>
        <v>8.5880703370061795</v>
      </c>
    </row>
    <row r="23" spans="1:25">
      <c r="A23" t="s">
        <v>4</v>
      </c>
      <c r="B23">
        <v>1138</v>
      </c>
      <c r="C23">
        <v>1135</v>
      </c>
      <c r="D23">
        <v>1127</v>
      </c>
      <c r="E23">
        <v>1118</v>
      </c>
      <c r="F23">
        <v>1114</v>
      </c>
      <c r="G23">
        <v>1109</v>
      </c>
      <c r="H23">
        <v>1200</v>
      </c>
      <c r="I23">
        <v>1300</v>
      </c>
      <c r="J23">
        <v>1501</v>
      </c>
      <c r="K23">
        <v>1505</v>
      </c>
      <c r="L23">
        <v>1632</v>
      </c>
      <c r="M23">
        <v>1768</v>
      </c>
      <c r="N23">
        <v>1717</v>
      </c>
      <c r="O23">
        <v>2120</v>
      </c>
      <c r="P23">
        <v>2505</v>
      </c>
      <c r="Q23">
        <v>3309</v>
      </c>
      <c r="R23">
        <v>3202</v>
      </c>
      <c r="S23">
        <v>1600</v>
      </c>
      <c r="T23">
        <v>1611</v>
      </c>
      <c r="U23">
        <v>1680</v>
      </c>
      <c r="V23">
        <v>2250</v>
      </c>
      <c r="W23">
        <v>2625</v>
      </c>
      <c r="X23">
        <v>2635</v>
      </c>
      <c r="Y23">
        <v>2645</v>
      </c>
    </row>
    <row r="24" spans="1:25">
      <c r="A24" s="1">
        <v>41485</v>
      </c>
      <c r="B24" s="3">
        <f>com!B24/(1+0.25*((comrh!B24^2)/(1-comrh!B24)))</f>
        <v>3.3747971876690102</v>
      </c>
      <c r="C24" s="3">
        <f>com!C24/(1+0.25*((comrh!C24^2)/(1-comrh!C24)))</f>
        <v>3.0935640886965925</v>
      </c>
      <c r="D24" s="3">
        <f>com!D24/(1+0.25*((comrh!D24^2)/(1-comrh!D24)))</f>
        <v>1.9686316928069227</v>
      </c>
      <c r="E24" s="3">
        <f>com!E24/(1+0.25*((comrh!E24^2)/(1-comrh!E24)))</f>
        <v>1.9686316928069227</v>
      </c>
      <c r="F24" s="3">
        <f>com!F24/(1+0.25*((comrh!F24^2)/(1-comrh!F24)))</f>
        <v>1.4061654948620876</v>
      </c>
      <c r="G24" s="3">
        <f>com!G24/(1+0.25*((comrh!G24^2)/(1-comrh!G24)))</f>
        <v>1.6873985938345051</v>
      </c>
      <c r="H24" s="3">
        <f>com!H24/(1+0.25*((comrh!H24^2)/(1-comrh!H24)))</f>
        <v>3.6560302866414274</v>
      </c>
      <c r="I24" s="3">
        <f>com!I24/(1+0.25*((comrh!I24^2)/(1-comrh!I24)))</f>
        <v>4.2184964845862627</v>
      </c>
      <c r="J24" s="3">
        <f>com!J24/(1+0.25*((comrh!J24^2)/(1-comrh!J24)))</f>
        <v>3.0935640886965925</v>
      </c>
      <c r="K24" s="3">
        <f>com!K24/(1+0.25*((comrh!K24^2)/(1-comrh!K24)))</f>
        <v>1.12493239588967</v>
      </c>
      <c r="L24" s="3">
        <f>com!L24/(1+0.25*((comrh!L24^2)/(1-comrh!L24)))</f>
        <v>11.530557057869117</v>
      </c>
      <c r="M24" s="3">
        <f>com!M24/(1+0.25*((comrh!M24^2)/(1-comrh!M24)))</f>
        <v>1.9686316928069227</v>
      </c>
      <c r="N24" s="3">
        <f>com!N24/(1+0.25*((comrh!N24^2)/(1-comrh!N24)))</f>
        <v>2.8123309897241753</v>
      </c>
      <c r="O24" s="3">
        <f>com!O24/(1+0.25*((comrh!O24^2)/(1-comrh!O24)))</f>
        <v>1.9686316928069227</v>
      </c>
      <c r="P24" s="3">
        <f>com!P24/(1+0.25*((comrh!P24^2)/(1-comrh!P24)))</f>
        <v>1.4061654948620876</v>
      </c>
      <c r="Q24" s="3">
        <f>com!Q24/(1+0.25*((comrh!Q24^2)/(1-comrh!Q24)))</f>
        <v>1.6873985938345051</v>
      </c>
      <c r="R24" s="3">
        <f>com!R24/(1+0.25*((comrh!R24^2)/(1-comrh!R24)))</f>
        <v>0.56246619794483499</v>
      </c>
      <c r="S24" s="3">
        <f>com!S24/(1+0.25*((comrh!S24^2)/(1-comrh!S24)))</f>
        <v>16.592752839372636</v>
      </c>
      <c r="T24" s="3">
        <f>com!T24/(1+0.25*((comrh!T24^2)/(1-comrh!T24)))</f>
        <v>17.717685235262305</v>
      </c>
      <c r="U24" s="3">
        <f>com!U24/(1+0.25*((comrh!U24^2)/(1-comrh!U24)))</f>
        <v>17.99891833423472</v>
      </c>
      <c r="V24" s="3">
        <f>com!V24/(1+0.25*((comrh!V24^2)/(1-comrh!V24)))</f>
        <v>10.968090859924283</v>
      </c>
      <c r="W24" s="3">
        <f>com!W24/(1+0.25*((comrh!W24^2)/(1-comrh!W24)))</f>
        <v>31.216873985938346</v>
      </c>
      <c r="X24" s="3">
        <f>com!X24/(1+0.25*((comrh!X24^2)/(1-comrh!X24)))</f>
        <v>11.249323958896701</v>
      </c>
      <c r="Y24" s="3">
        <f>com!Y24/(1+0.25*((comrh!Y24^2)/(1-comrh!Y24)))</f>
        <v>46.965927528393721</v>
      </c>
    </row>
    <row r="25" spans="1:25">
      <c r="A25" s="1">
        <v>41486</v>
      </c>
      <c r="B25" s="3">
        <f>com!B25/(1+0.25*((comrh!B25^2)/(1-comrh!B25)))</f>
        <v>1.6717033494397491</v>
      </c>
      <c r="C25" s="3">
        <f>com!C25/(1+0.25*((comrh!C25^2)/(1-comrh!C25)))</f>
        <v>1.6717033494397491</v>
      </c>
      <c r="D25" s="3">
        <f>com!D25/(1+0.25*((comrh!D25^2)/(1-comrh!D25)))</f>
        <v>1.1144688996264993</v>
      </c>
      <c r="E25" s="3">
        <f>com!E25/(1+0.25*((comrh!E25^2)/(1-comrh!E25)))</f>
        <v>0.83585167471987454</v>
      </c>
      <c r="F25" s="3">
        <f>com!F25/(1+0.25*((comrh!F25^2)/(1-comrh!F25)))</f>
        <v>0.83585167471987454</v>
      </c>
      <c r="G25" s="3">
        <f>com!G25/(1+0.25*((comrh!G25^2)/(1-comrh!G25)))</f>
        <v>0.83585167471987454</v>
      </c>
      <c r="H25" s="3">
        <f>com!H25/(1+0.25*((comrh!H25^2)/(1-comrh!H25)))</f>
        <v>3.9006411486927481</v>
      </c>
      <c r="I25" s="3">
        <f>com!I25/(1+0.25*((comrh!I25^2)/(1-comrh!I25)))</f>
        <v>3.3434066988794982</v>
      </c>
      <c r="J25" s="3">
        <f>com!J25/(1+0.25*((comrh!J25^2)/(1-comrh!J25)))</f>
        <v>2.5075550241596236</v>
      </c>
      <c r="K25" s="3">
        <f>com!K25/(1+0.25*((comrh!K25^2)/(1-comrh!K25)))</f>
        <v>1.6717033494397491</v>
      </c>
      <c r="L25" s="3">
        <f>com!L25/(1+0.25*((comrh!L25^2)/(1-comrh!L25)))</f>
        <v>3.6220239237861227</v>
      </c>
      <c r="M25" s="3">
        <f>com!M25/(1+0.25*((comrh!M25^2)/(1-comrh!M25)))</f>
        <v>1.6717033494397491</v>
      </c>
      <c r="N25" s="3">
        <f>com!N25/(1+0.25*((comrh!N25^2)/(1-comrh!N25)))</f>
        <v>1.3930861245331243</v>
      </c>
      <c r="O25" s="3">
        <f>com!O25/(1+0.25*((comrh!O25^2)/(1-comrh!O25)))</f>
        <v>1.9503205743463741</v>
      </c>
      <c r="P25" s="3">
        <f>com!P25/(1+0.25*((comrh!P25^2)/(1-comrh!P25)))</f>
        <v>1.9503205743463741</v>
      </c>
      <c r="Q25" s="3">
        <f>com!Q25/(1+0.25*((comrh!Q25^2)/(1-comrh!Q25)))</f>
        <v>2.2289377992529986</v>
      </c>
      <c r="R25" s="3">
        <f>com!R25/(1+0.25*((comrh!R25^2)/(1-comrh!R25)))</f>
        <v>1.6717033494397491</v>
      </c>
      <c r="S25" s="3">
        <f>com!S25/(1+0.25*((comrh!S25^2)/(1-comrh!S25)))</f>
        <v>10.587454546451744</v>
      </c>
      <c r="T25" s="3">
        <f>com!T25/(1+0.25*((comrh!T25^2)/(1-comrh!T25)))</f>
        <v>9.751602871731869</v>
      </c>
      <c r="U25" s="3">
        <f>com!U25/(1+0.25*((comrh!U25^2)/(1-comrh!U25)))</f>
        <v>7.5226650724788708</v>
      </c>
      <c r="V25" s="3">
        <f>com!V25/(1+0.25*((comrh!V25^2)/(1-comrh!V25)))</f>
        <v>4.1792583735993727</v>
      </c>
      <c r="W25" s="3">
        <f>com!W25/(1+0.25*((comrh!W25^2)/(1-comrh!W25)))</f>
        <v>10.030220096638494</v>
      </c>
      <c r="X25" s="3">
        <f>com!X25/(1+0.25*((comrh!X25^2)/(1-comrh!X25)))</f>
        <v>10.30883732154512</v>
      </c>
      <c r="Y25" s="3">
        <f>com!Y25/(1+0.25*((comrh!Y25^2)/(1-comrh!Y25)))</f>
        <v>17.274267944210742</v>
      </c>
    </row>
    <row r="26" spans="1:25">
      <c r="A26" s="1">
        <v>41487</v>
      </c>
      <c r="B26" s="3">
        <f>com!B26/(1+0.25*((comrh!B26^2)/(1-comrh!B26)))</f>
        <v>0.58547569900544194</v>
      </c>
      <c r="C26" s="3">
        <f>com!C26/(1+0.25*((comrh!C26^2)/(1-comrh!C26)))</f>
        <v>0.9757928316757366</v>
      </c>
      <c r="D26" s="3">
        <f>com!D26/(1+0.25*((comrh!D26^2)/(1-comrh!D26)))</f>
        <v>0.78063426534058922</v>
      </c>
      <c r="E26" s="3">
        <f>com!E26/(1+0.25*((comrh!E26^2)/(1-comrh!E26)))</f>
        <v>0.78063426534058922</v>
      </c>
      <c r="F26" s="3">
        <f>com!F26/(1+0.25*((comrh!F26^2)/(1-comrh!F26)))</f>
        <v>0.58547569900544194</v>
      </c>
      <c r="G26" s="3">
        <f>com!G26/(1+0.25*((comrh!G26^2)/(1-comrh!G26)))</f>
        <v>0.39031713267029461</v>
      </c>
      <c r="H26" s="3">
        <f>com!H26/(1+0.25*((comrh!H26^2)/(1-comrh!H26)))</f>
        <v>1.1709513980108839</v>
      </c>
      <c r="I26" s="3">
        <f>com!I26/(1+0.25*((comrh!I26^2)/(1-comrh!I26)))</f>
        <v>1.1709513980108839</v>
      </c>
      <c r="J26" s="3">
        <f>com!J26/(1+0.25*((comrh!J26^2)/(1-comrh!J26)))</f>
        <v>1.5612685306811784</v>
      </c>
      <c r="K26" s="3">
        <f>com!K26/(1+0.25*((comrh!K26^2)/(1-comrh!K26)))</f>
        <v>0.58547569900544194</v>
      </c>
      <c r="L26" s="3">
        <f>com!L26/(1+0.25*((comrh!L26^2)/(1-comrh!L26)))</f>
        <v>1.5612685306811784</v>
      </c>
      <c r="M26" s="3">
        <f>com!M26/(1+0.25*((comrh!M26^2)/(1-comrh!M26)))</f>
        <v>0.9757928316757366</v>
      </c>
      <c r="N26" s="3">
        <f>com!N26/(1+0.25*((comrh!N26^2)/(1-comrh!N26)))</f>
        <v>1.1709513980108839</v>
      </c>
      <c r="O26" s="3">
        <f>com!O26/(1+0.25*((comrh!O26^2)/(1-comrh!O26)))</f>
        <v>1.1709513980108839</v>
      </c>
      <c r="P26" s="3">
        <f>com!P26/(1+0.25*((comrh!P26^2)/(1-comrh!P26)))</f>
        <v>0.9757928316757366</v>
      </c>
      <c r="Q26" s="3">
        <f>com!Q26/(1+0.25*((comrh!Q26^2)/(1-comrh!Q26)))</f>
        <v>1.1709513980108839</v>
      </c>
      <c r="R26" s="3">
        <f>com!R26/(1+0.25*((comrh!R26^2)/(1-comrh!R26)))</f>
        <v>0.9757928316757366</v>
      </c>
      <c r="S26" s="3">
        <f>com!S26/(1+0.25*((comrh!S26^2)/(1-comrh!S26)))</f>
        <v>3.708012760367799</v>
      </c>
      <c r="T26" s="3">
        <f>com!T26/(1+0.25*((comrh!T26^2)/(1-comrh!T26)))</f>
        <v>2.5370613623569147</v>
      </c>
      <c r="U26" s="3">
        <f>com!U26/(1+0.25*((comrh!U26^2)/(1-comrh!U26)))</f>
        <v>3.1225370613623569</v>
      </c>
      <c r="V26" s="3">
        <f>com!V26/(1+0.25*((comrh!V26^2)/(1-comrh!V26)))</f>
        <v>1.5612685306811784</v>
      </c>
      <c r="W26" s="3">
        <f>com!W26/(1+0.25*((comrh!W26^2)/(1-comrh!W26)))</f>
        <v>5.659598423719272</v>
      </c>
      <c r="X26" s="3">
        <f>com!X26/(1+0.25*((comrh!X26^2)/(1-comrh!X26)))</f>
        <v>2.7322199286920625</v>
      </c>
      <c r="Y26" s="3">
        <f>com!Y26/(1+0.25*((comrh!Y26^2)/(1-comrh!Y26)))</f>
        <v>5.8547569900544199</v>
      </c>
    </row>
    <row r="27" spans="1:25">
      <c r="A27" s="1">
        <v>41488</v>
      </c>
      <c r="B27" s="3">
        <f>com!B27/(1+0.25*((comrh!B27^2)/(1-comrh!B27)))</f>
        <v>2.0578029071319368</v>
      </c>
      <c r="C27" s="3">
        <f>com!C27/(1+0.25*((comrh!C27^2)/(1-comrh!C27)))</f>
        <v>1.2861268169574607</v>
      </c>
      <c r="D27" s="3">
        <f>com!D27/(1+0.25*((comrh!D27^2)/(1-comrh!D27)))</f>
        <v>1.0289014535659684</v>
      </c>
      <c r="E27" s="3">
        <f>com!E27/(1+0.25*((comrh!E27^2)/(1-comrh!E27)))</f>
        <v>0.77167609017447636</v>
      </c>
      <c r="F27" s="3">
        <f>com!F27/(1+0.25*((comrh!F27^2)/(1-comrh!F27)))</f>
        <v>1.0289014535659684</v>
      </c>
      <c r="G27" s="3">
        <f>com!G27/(1+0.25*((comrh!G27^2)/(1-comrh!G27)))</f>
        <v>1.0289014535659684</v>
      </c>
      <c r="H27" s="3">
        <f>com!H27/(1+0.25*((comrh!H27^2)/(1-comrh!H27)))</f>
        <v>1.0289014535659684</v>
      </c>
      <c r="I27" s="3">
        <f>com!I27/(1+0.25*((comrh!I27^2)/(1-comrh!I27)))</f>
        <v>2.3150282705234289</v>
      </c>
      <c r="J27" s="3">
        <f>com!J27/(1+0.25*((comrh!J27^2)/(1-comrh!J27)))</f>
        <v>2.3150282705234289</v>
      </c>
      <c r="K27" s="3">
        <f>com!K27/(1+0.25*((comrh!K27^2)/(1-comrh!K27)))</f>
        <v>0.77167609017447636</v>
      </c>
      <c r="L27" s="3">
        <f>com!L27/(1+0.25*((comrh!L27^2)/(1-comrh!L27)))</f>
        <v>4.8872819044383498</v>
      </c>
      <c r="M27" s="3">
        <f>com!M27/(1+0.25*((comrh!M27^2)/(1-comrh!M27)))</f>
        <v>0.77167609017447636</v>
      </c>
      <c r="N27" s="3">
        <f>com!N27/(1+0.25*((comrh!N27^2)/(1-comrh!N27)))</f>
        <v>0.77167609017447636</v>
      </c>
      <c r="O27" s="3">
        <f>com!O27/(1+0.25*((comrh!O27^2)/(1-comrh!O27)))</f>
        <v>0.5144507267829842</v>
      </c>
      <c r="P27" s="3">
        <f>com!P27/(1+0.25*((comrh!P27^2)/(1-comrh!P27)))</f>
        <v>0.2572253633914921</v>
      </c>
      <c r="Q27" s="3">
        <f>com!Q27/(1+0.25*((comrh!Q27^2)/(1-comrh!Q27)))</f>
        <v>0.5144507267829842</v>
      </c>
      <c r="R27" s="3">
        <f>com!R27/(1+0.25*((comrh!R27^2)/(1-comrh!R27)))</f>
        <v>0.77167609017447636</v>
      </c>
      <c r="S27" s="3">
        <f>com!S27/(1+0.25*((comrh!S27^2)/(1-comrh!S27)))</f>
        <v>5.6589579946128259</v>
      </c>
      <c r="T27" s="3">
        <f>com!T27/(1+0.25*((comrh!T27^2)/(1-comrh!T27)))</f>
        <v>6.1734087213958109</v>
      </c>
      <c r="U27" s="3">
        <f>com!U27/(1+0.25*((comrh!U27^2)/(1-comrh!U27)))</f>
        <v>7.9739862651362561</v>
      </c>
      <c r="V27" s="3">
        <f>com!V27/(1+0.25*((comrh!V27^2)/(1-comrh!V27)))</f>
        <v>4.1156058142638736</v>
      </c>
      <c r="W27" s="3">
        <f>com!W27/(1+0.25*((comrh!W27^2)/(1-comrh!W27)))</f>
        <v>9.2601130820937154</v>
      </c>
      <c r="X27" s="3">
        <f>com!X27/(1+0.25*((comrh!X27^2)/(1-comrh!X27)))</f>
        <v>4.3728311776553657</v>
      </c>
      <c r="Y27" s="3">
        <f>com!Y27/(1+0.25*((comrh!Y27^2)/(1-comrh!Y27)))</f>
        <v>14.147394986532065</v>
      </c>
    </row>
    <row r="28" spans="1:25">
      <c r="A28" s="1">
        <v>41491</v>
      </c>
      <c r="B28" s="3">
        <f>com!B28/(1+0.25*((comrh!B28^2)/(1-comrh!B28)))</f>
        <v>1.1539998235791638</v>
      </c>
      <c r="C28" s="3">
        <f>com!C28/(1+0.25*((comrh!C28^2)/(1-comrh!C28)))</f>
        <v>1.1539998235791638</v>
      </c>
      <c r="D28" s="3">
        <f>com!D28/(1+0.25*((comrh!D28^2)/(1-comrh!D28)))</f>
        <v>14.424997794739548</v>
      </c>
      <c r="E28" s="3">
        <f>com!E28/(1+0.25*((comrh!E28^2)/(1-comrh!E28)))</f>
        <v>4.3274993384218643</v>
      </c>
      <c r="F28" s="3">
        <f>com!F28/(1+0.25*((comrh!F28^2)/(1-comrh!F28)))</f>
        <v>1.7309997353687456</v>
      </c>
      <c r="G28" s="3">
        <f>com!G28/(1+0.25*((comrh!G28^2)/(1-comrh!G28)))</f>
        <v>1.1539998235791638</v>
      </c>
      <c r="H28" s="3">
        <f>com!H28/(1+0.25*((comrh!H28^2)/(1-comrh!H28)))</f>
        <v>1.4424997794739547</v>
      </c>
      <c r="I28" s="3">
        <f>com!I28/(1+0.25*((comrh!I28^2)/(1-comrh!I28)))</f>
        <v>1.4424997794739547</v>
      </c>
      <c r="J28" s="3">
        <f>com!J28/(1+0.25*((comrh!J28^2)/(1-comrh!J28)))</f>
        <v>2.5964996030531187</v>
      </c>
      <c r="K28" s="3">
        <f>com!K28/(1+0.25*((comrh!K28^2)/(1-comrh!K28)))</f>
        <v>1.1539998235791638</v>
      </c>
      <c r="L28" s="3">
        <f>com!L28/(1+0.25*((comrh!L28^2)/(1-comrh!L28)))</f>
        <v>2.5964996030531187</v>
      </c>
      <c r="M28" s="3">
        <f>com!M28/(1+0.25*((comrh!M28^2)/(1-comrh!M28)))</f>
        <v>1.4424997794739547</v>
      </c>
      <c r="N28" s="3">
        <f>com!N28/(1+0.25*((comrh!N28^2)/(1-comrh!N28)))</f>
        <v>2.0194996912635368</v>
      </c>
      <c r="O28" s="3">
        <f>com!O28/(1+0.25*((comrh!O28^2)/(1-comrh!O28)))</f>
        <v>1.7309997353687456</v>
      </c>
      <c r="P28" s="3">
        <f>com!P28/(1+0.25*((comrh!P28^2)/(1-comrh!P28)))</f>
        <v>0.86549986768437281</v>
      </c>
      <c r="Q28" s="3">
        <f>com!Q28/(1+0.25*((comrh!Q28^2)/(1-comrh!Q28)))</f>
        <v>1.7309997353687456</v>
      </c>
      <c r="R28" s="3">
        <f>com!R28/(1+0.25*((comrh!R28^2)/(1-comrh!R28)))</f>
        <v>1.1539998235791638</v>
      </c>
      <c r="S28" s="3">
        <f>com!S28/(1+0.25*((comrh!S28^2)/(1-comrh!S28)))</f>
        <v>3.4619994707374913</v>
      </c>
      <c r="T28" s="3">
        <f>com!T28/(1+0.25*((comrh!T28^2)/(1-comrh!T28)))</f>
        <v>4.3274993384218643</v>
      </c>
      <c r="U28" s="3">
        <f>com!U28/(1+0.25*((comrh!U28^2)/(1-comrh!U28)))</f>
        <v>6.3469990296854002</v>
      </c>
      <c r="V28" s="3">
        <f>com!V28/(1+0.25*((comrh!V28^2)/(1-comrh!V28)))</f>
        <v>2.0194996912635368</v>
      </c>
      <c r="W28" s="3">
        <f>com!W28/(1+0.25*((comrh!W28^2)/(1-comrh!W28)))</f>
        <v>4.9044992502114466</v>
      </c>
      <c r="X28" s="3">
        <f>com!X28/(1+0.25*((comrh!X28^2)/(1-comrh!X28)))</f>
        <v>8.0779987650541472</v>
      </c>
      <c r="Y28" s="3">
        <f>com!Y28/(1+0.25*((comrh!Y28^2)/(1-comrh!Y28)))</f>
        <v>7.7894988091593556</v>
      </c>
    </row>
    <row r="29" spans="1:25">
      <c r="A29" s="1">
        <v>41492</v>
      </c>
      <c r="B29" s="3">
        <f>com!B29/(1+0.25*((comrh!B29^2)/(1-comrh!B29)))</f>
        <v>2.3526146404002093</v>
      </c>
      <c r="C29" s="3">
        <f>com!C29/(1+0.25*((comrh!C29^2)/(1-comrh!C29)))</f>
        <v>1.8820917123201675</v>
      </c>
      <c r="D29" s="3">
        <f>com!D29/(1+0.25*((comrh!D29^2)/(1-comrh!D29)))</f>
        <v>57.403797225765103</v>
      </c>
      <c r="E29" s="3">
        <f>com!E29/(1+0.25*((comrh!E29^2)/(1-comrh!E29)))</f>
        <v>1.4115687842401257</v>
      </c>
      <c r="F29" s="3">
        <f>com!F29/(1+0.25*((comrh!F29^2)/(1-comrh!F29)))</f>
        <v>2.1173531763601883</v>
      </c>
      <c r="G29" s="3">
        <f>com!G29/(1+0.25*((comrh!G29^2)/(1-comrh!G29)))</f>
        <v>1.4115687842401257</v>
      </c>
      <c r="H29" s="3">
        <f>com!H29/(1+0.25*((comrh!H29^2)/(1-comrh!H29)))</f>
        <v>2.5878761044402303</v>
      </c>
      <c r="I29" s="3">
        <f>com!I29/(1+0.25*((comrh!I29^2)/(1-comrh!I29)))</f>
        <v>2.1173531763601883</v>
      </c>
      <c r="J29" s="3">
        <f>com!J29/(1+0.25*((comrh!J29^2)/(1-comrh!J29)))</f>
        <v>4.4699678167603976</v>
      </c>
      <c r="K29" s="3">
        <f>com!K29/(1+0.25*((comrh!K29^2)/(1-comrh!K29)))</f>
        <v>1.1763073202001046</v>
      </c>
      <c r="L29" s="3">
        <f>com!L29/(1+0.25*((comrh!L29^2)/(1-comrh!L29)))</f>
        <v>6.8225824571606069</v>
      </c>
      <c r="M29" s="3">
        <f>com!M29/(1+0.25*((comrh!M29^2)/(1-comrh!M29)))</f>
        <v>1.1763073202001046</v>
      </c>
      <c r="N29" s="3">
        <f>com!N29/(1+0.25*((comrh!N29^2)/(1-comrh!N29)))</f>
        <v>0.70578439212006283</v>
      </c>
      <c r="O29" s="3">
        <f>com!O29/(1+0.25*((comrh!O29^2)/(1-comrh!O29)))</f>
        <v>14.115687842401256</v>
      </c>
      <c r="P29" s="3">
        <f>com!P29/(1+0.25*((comrh!P29^2)/(1-comrh!P29)))</f>
        <v>0.70578439212006283</v>
      </c>
      <c r="Q29" s="3">
        <f>com!Q29/(1+0.25*((comrh!Q29^2)/(1-comrh!Q29)))</f>
        <v>7.5283668492806699</v>
      </c>
      <c r="R29" s="3">
        <f>com!R29/(1+0.25*((comrh!R29^2)/(1-comrh!R29)))</f>
        <v>1.8820917123201675</v>
      </c>
      <c r="S29" s="3">
        <f>com!S29/(1+0.25*((comrh!S29^2)/(1-comrh!S29)))</f>
        <v>11.057288809880983</v>
      </c>
      <c r="T29" s="3">
        <f>com!T29/(1+0.25*((comrh!T29^2)/(1-comrh!T29)))</f>
        <v>11.998334666041067</v>
      </c>
      <c r="U29" s="3">
        <f>com!U29/(1+0.25*((comrh!U29^2)/(1-comrh!U29)))</f>
        <v>13.645164914321214</v>
      </c>
      <c r="V29" s="3">
        <f>com!V29/(1+0.25*((comrh!V29^2)/(1-comrh!V29)))</f>
        <v>7.7636283133206909</v>
      </c>
      <c r="W29" s="3">
        <f>com!W29/(1+0.25*((comrh!W29^2)/(1-comrh!W29)))</f>
        <v>20.467747371481821</v>
      </c>
      <c r="X29" s="3">
        <f>com!X29/(1+0.25*((comrh!X29^2)/(1-comrh!X29)))</f>
        <v>7.7636283133206909</v>
      </c>
      <c r="Y29" s="3">
        <f>com!Y29/(1+0.25*((comrh!Y29^2)/(1-comrh!Y29)))</f>
        <v>11.057288809880983</v>
      </c>
    </row>
    <row r="30" spans="1:25">
      <c r="A30" s="1">
        <v>41493</v>
      </c>
      <c r="B30" s="3">
        <f>com!B30/(1+0.25*((comrh!B30^2)/(1-comrh!B30)))</f>
        <v>2.2831247036802145</v>
      </c>
      <c r="C30" s="3">
        <f>com!C30/(1+0.25*((comrh!C30^2)/(1-comrh!C30)))</f>
        <v>0.76104156789340482</v>
      </c>
      <c r="D30" s="3">
        <f>com!D30/(1+0.25*((comrh!D30^2)/(1-comrh!D30)))</f>
        <v>21.055483378384199</v>
      </c>
      <c r="E30" s="3">
        <f>com!E30/(1+0.25*((comrh!E30^2)/(1-comrh!E30)))</f>
        <v>6.8493741110406434</v>
      </c>
      <c r="F30" s="3">
        <f>com!F30/(1+0.25*((comrh!F30^2)/(1-comrh!F30)))</f>
        <v>2.2831247036802145</v>
      </c>
      <c r="G30" s="3">
        <f>com!G30/(1+0.25*((comrh!G30^2)/(1-comrh!G30)))</f>
        <v>0.76104156789340482</v>
      </c>
      <c r="H30" s="3">
        <f>com!H30/(1+0.25*((comrh!H30^2)/(1-comrh!H30)))</f>
        <v>0.76104156789340482</v>
      </c>
      <c r="I30" s="3">
        <f>com!I30/(1+0.25*((comrh!I30^2)/(1-comrh!I30)))</f>
        <v>0.76104156789340482</v>
      </c>
      <c r="J30" s="3">
        <f>com!J30/(1+0.25*((comrh!J30^2)/(1-comrh!J30)))</f>
        <v>1.5220831357868096</v>
      </c>
      <c r="K30" s="3">
        <f>com!K30/(1+0.25*((comrh!K30^2)/(1-comrh!K30)))</f>
        <v>1.2684026131556747</v>
      </c>
      <c r="L30" s="3">
        <f>com!L30/(1+0.25*((comrh!L30^2)/(1-comrh!L30)))</f>
        <v>2.2831247036802145</v>
      </c>
      <c r="M30" s="3">
        <f>com!M30/(1+0.25*((comrh!M30^2)/(1-comrh!M30)))</f>
        <v>0.76104156789340482</v>
      </c>
      <c r="N30" s="3">
        <f>com!N30/(1+0.25*((comrh!N30^2)/(1-comrh!N30)))</f>
        <v>1.2684026131556747</v>
      </c>
      <c r="O30" s="3">
        <f>com!O30/(1+0.25*((comrh!O30^2)/(1-comrh!O30)))</f>
        <v>2.2831247036802145</v>
      </c>
      <c r="P30" s="3">
        <f>com!P30/(1+0.25*((comrh!P30^2)/(1-comrh!P30)))</f>
        <v>0.76104156789340482</v>
      </c>
      <c r="Q30" s="3">
        <f>com!Q30/(1+0.25*((comrh!Q30^2)/(1-comrh!Q30)))</f>
        <v>7.1030546336717784</v>
      </c>
      <c r="R30" s="3">
        <f>com!R30/(1+0.25*((comrh!R30^2)/(1-comrh!R30)))</f>
        <v>1.2684026131556747</v>
      </c>
      <c r="S30" s="3">
        <f>com!S30/(1+0.25*((comrh!S30^2)/(1-comrh!S30)))</f>
        <v>3.0441662715736193</v>
      </c>
      <c r="T30" s="3">
        <f>com!T30/(1+0.25*((comrh!T30^2)/(1-comrh!T30)))</f>
        <v>3.8052078394670241</v>
      </c>
      <c r="U30" s="3">
        <f>com!U30/(1+0.25*((comrh!U30^2)/(1-comrh!U30)))</f>
        <v>3.2978467942047538</v>
      </c>
      <c r="V30" s="3">
        <f>com!V30/(1+0.25*((comrh!V30^2)/(1-comrh!V30)))</f>
        <v>3.0441662715736193</v>
      </c>
      <c r="W30" s="3">
        <f>com!W30/(1+0.25*((comrh!W30^2)/(1-comrh!W30)))</f>
        <v>5.5809714978849687</v>
      </c>
      <c r="X30" s="3">
        <f>com!X30/(1+0.25*((comrh!X30^2)/(1-comrh!X30)))</f>
        <v>2.5368052263113494</v>
      </c>
      <c r="Y30" s="3">
        <f>com!Y30/(1+0.25*((comrh!Y30^2)/(1-comrh!Y30)))</f>
        <v>4.5662494073604289</v>
      </c>
    </row>
    <row r="31" spans="1:25">
      <c r="A31" s="1">
        <v>41494</v>
      </c>
      <c r="B31" s="3">
        <f>com!B31/(1+0.25*((comrh!B31^2)/(1-comrh!B31)))</f>
        <v>1.4814814814814816</v>
      </c>
      <c r="C31" s="3">
        <f>com!C31/(1+0.25*((comrh!C31^2)/(1-comrh!C31)))</f>
        <v>1.4814814814814816</v>
      </c>
      <c r="D31" s="3">
        <f>com!D31/(1+0.25*((comrh!D31^2)/(1-comrh!D31)))</f>
        <v>20.444444444444443</v>
      </c>
      <c r="E31" s="3">
        <f>com!E31/(1+0.25*((comrh!E31^2)/(1-comrh!E31)))</f>
        <v>1.4814814814814816</v>
      </c>
      <c r="F31" s="3">
        <f>com!F31/(1+0.25*((comrh!F31^2)/(1-comrh!F31)))</f>
        <v>1.4814814814814816</v>
      </c>
      <c r="G31" s="3">
        <f>com!G31/(1+0.25*((comrh!G31^2)/(1-comrh!G31)))</f>
        <v>1.7777777777777777</v>
      </c>
      <c r="H31" s="3">
        <f>com!H31/(1+0.25*((comrh!H31^2)/(1-comrh!H31)))</f>
        <v>1.4814814814814816</v>
      </c>
      <c r="I31" s="3">
        <f>com!I31/(1+0.25*((comrh!I31^2)/(1-comrh!I31)))</f>
        <v>1.7777777777777777</v>
      </c>
      <c r="J31" s="3">
        <f>com!J31/(1+0.25*((comrh!J31^2)/(1-comrh!J31)))</f>
        <v>2.6666666666666665</v>
      </c>
      <c r="K31" s="3">
        <f>com!K31/(1+0.25*((comrh!K31^2)/(1-comrh!K31)))</f>
        <v>1.7777777777777777</v>
      </c>
      <c r="L31" s="3">
        <f>com!L31/(1+0.25*((comrh!L31^2)/(1-comrh!L31)))</f>
        <v>3.2592592592592591</v>
      </c>
      <c r="M31" s="3">
        <f>com!M31/(1+0.25*((comrh!M31^2)/(1-comrh!M31)))</f>
        <v>1.1851851851851851</v>
      </c>
      <c r="N31" s="3">
        <f>com!N31/(1+0.25*((comrh!N31^2)/(1-comrh!N31)))</f>
        <v>1.4814814814814816</v>
      </c>
      <c r="O31" s="3">
        <f>com!O31/(1+0.25*((comrh!O31^2)/(1-comrh!O31)))</f>
        <v>1.7777777777777777</v>
      </c>
      <c r="P31" s="3">
        <f>com!P31/(1+0.25*((comrh!P31^2)/(1-comrh!P31)))</f>
        <v>1.7777777777777777</v>
      </c>
      <c r="Q31" s="3">
        <f>com!Q31/(1+0.25*((comrh!Q31^2)/(1-comrh!Q31)))</f>
        <v>1.7777777777777777</v>
      </c>
      <c r="R31" s="3">
        <f>com!R31/(1+0.25*((comrh!R31^2)/(1-comrh!R31)))</f>
        <v>1.1851851851851851</v>
      </c>
      <c r="S31" s="3">
        <f>com!S31/(1+0.25*((comrh!S31^2)/(1-comrh!S31)))</f>
        <v>3.8518518518518516</v>
      </c>
      <c r="T31" s="3">
        <f>com!T31/(1+0.25*((comrh!T31^2)/(1-comrh!T31)))</f>
        <v>4.1481481481481488</v>
      </c>
      <c r="U31" s="3">
        <f>com!U31/(1+0.25*((comrh!U31^2)/(1-comrh!U31)))</f>
        <v>6.2222222222222223</v>
      </c>
      <c r="V31" s="3">
        <f>com!V31/(1+0.25*((comrh!V31^2)/(1-comrh!V31)))</f>
        <v>2.6666666666666665</v>
      </c>
      <c r="W31" s="3">
        <f>com!W31/(1+0.25*((comrh!W31^2)/(1-comrh!W31)))</f>
        <v>5.6296296296296298</v>
      </c>
      <c r="X31" s="3">
        <f>com!X31/(1+0.25*((comrh!X31^2)/(1-comrh!X31)))</f>
        <v>5.333333333333333</v>
      </c>
      <c r="Y31" s="3">
        <f>com!Y31/(1+0.25*((comrh!Y31^2)/(1-comrh!Y31)))</f>
        <v>7.4074074074074083</v>
      </c>
    </row>
    <row r="32" spans="1:25">
      <c r="A32" s="1">
        <v>41495</v>
      </c>
      <c r="B32" s="3">
        <f>com!B32/(1+0.25*((comrh!B32^2)/(1-comrh!B32)))</f>
        <v>1.2719434837482995</v>
      </c>
      <c r="C32" s="3">
        <f>com!C32/(1+0.25*((comrh!C32^2)/(1-comrh!C32)))</f>
        <v>1.5899293546853746</v>
      </c>
      <c r="D32" s="3">
        <f>com!D32/(1+0.25*((comrh!D32^2)/(1-comrh!D32)))</f>
        <v>10.175547869986396</v>
      </c>
      <c r="E32" s="3">
        <f>com!E32/(1+0.25*((comrh!E32^2)/(1-comrh!E32)))</f>
        <v>3.8158304512448984</v>
      </c>
      <c r="F32" s="3">
        <f>com!F32/(1+0.25*((comrh!F32^2)/(1-comrh!F32)))</f>
        <v>2.861872838433674</v>
      </c>
      <c r="G32" s="3">
        <f>com!G32/(1+0.25*((comrh!G32^2)/(1-comrh!G32)))</f>
        <v>1.9079152256224492</v>
      </c>
      <c r="H32" s="3">
        <f>com!H32/(1+0.25*((comrh!H32^2)/(1-comrh!H32)))</f>
        <v>1.5899293546853746</v>
      </c>
      <c r="I32" s="3">
        <f>com!I32/(1+0.25*((comrh!I32^2)/(1-comrh!I32)))</f>
        <v>1.2719434837482995</v>
      </c>
      <c r="J32" s="3">
        <f>com!J32/(1+0.25*((comrh!J32^2)/(1-comrh!J32)))</f>
        <v>1.9079152256224492</v>
      </c>
      <c r="K32" s="3">
        <f>com!K32/(1+0.25*((comrh!K32^2)/(1-comrh!K32)))</f>
        <v>1.2719434837482995</v>
      </c>
      <c r="L32" s="3">
        <f>com!L32/(1+0.25*((comrh!L32^2)/(1-comrh!L32)))</f>
        <v>1.9079152256224492</v>
      </c>
      <c r="M32" s="3">
        <f>com!M32/(1+0.25*((comrh!M32^2)/(1-comrh!M32)))</f>
        <v>0.9539576128112246</v>
      </c>
      <c r="N32" s="3">
        <f>com!N32/(1+0.25*((comrh!N32^2)/(1-comrh!N32)))</f>
        <v>1.5899293546853746</v>
      </c>
      <c r="O32" s="3">
        <f>com!O32/(1+0.25*((comrh!O32^2)/(1-comrh!O32)))</f>
        <v>1.9079152256224492</v>
      </c>
      <c r="P32" s="3">
        <f>com!P32/(1+0.25*((comrh!P32^2)/(1-comrh!P32)))</f>
        <v>0.9539576128112246</v>
      </c>
      <c r="Q32" s="3">
        <f>com!Q32/(1+0.25*((comrh!Q32^2)/(1-comrh!Q32)))</f>
        <v>7.313675031552723</v>
      </c>
      <c r="R32" s="3">
        <f>com!R32/(1+0.25*((comrh!R32^2)/(1-comrh!R32)))</f>
        <v>1.9079152256224492</v>
      </c>
      <c r="S32" s="3">
        <f>com!S32/(1+0.25*((comrh!S32^2)/(1-comrh!S32)))</f>
        <v>4.133816322181973</v>
      </c>
      <c r="T32" s="3">
        <f>com!T32/(1+0.25*((comrh!T32^2)/(1-comrh!T32)))</f>
        <v>3.8158304512448984</v>
      </c>
      <c r="U32" s="3">
        <f>com!U32/(1+0.25*((comrh!U32^2)/(1-comrh!U32)))</f>
        <v>3.4978445803078237</v>
      </c>
      <c r="V32" s="3">
        <f>com!V32/(1+0.25*((comrh!V32^2)/(1-comrh!V32)))</f>
        <v>2.861872838433674</v>
      </c>
      <c r="W32" s="3">
        <f>com!W32/(1+0.25*((comrh!W32^2)/(1-comrh!W32)))</f>
        <v>3.1798587093707491</v>
      </c>
      <c r="X32" s="3">
        <f>com!X32/(1+0.25*((comrh!X32^2)/(1-comrh!X32)))</f>
        <v>1.9079152256224492</v>
      </c>
      <c r="Y32" s="3">
        <f>com!Y32/(1+0.25*((comrh!Y32^2)/(1-comrh!Y32)))</f>
        <v>2.2259010965595243</v>
      </c>
    </row>
    <row r="33" spans="1:25">
      <c r="A33" s="1">
        <v>41498</v>
      </c>
      <c r="B33" s="3">
        <f>com!B33/(1+0.25*((comrh!B33^2)/(1-comrh!B33)))</f>
        <v>1.2042810248043045</v>
      </c>
      <c r="C33" s="3">
        <f>com!C33/(1+0.25*((comrh!C33^2)/(1-comrh!C33)))</f>
        <v>1.4451372297651655</v>
      </c>
      <c r="D33" s="3">
        <f>com!D33/(1+0.25*((comrh!D33^2)/(1-comrh!D33)))</f>
        <v>15.655653322455958</v>
      </c>
      <c r="E33" s="3">
        <f>com!E33/(1+0.25*((comrh!E33^2)/(1-comrh!E33)))</f>
        <v>1.4451372297651655</v>
      </c>
      <c r="F33" s="3">
        <f>com!F33/(1+0.25*((comrh!F33^2)/(1-comrh!F33)))</f>
        <v>2.4085620496086091</v>
      </c>
      <c r="G33" s="3">
        <f>com!G33/(1+0.25*((comrh!G33^2)/(1-comrh!G33)))</f>
        <v>2.4085620496086091</v>
      </c>
      <c r="H33" s="3">
        <f>com!H33/(1+0.25*((comrh!H33^2)/(1-comrh!H33)))</f>
        <v>1.4451372297651655</v>
      </c>
      <c r="I33" s="3">
        <f>com!I33/(1+0.25*((comrh!I33^2)/(1-comrh!I33)))</f>
        <v>1.6859934347260264</v>
      </c>
      <c r="J33" s="3">
        <f>com!J33/(1+0.25*((comrh!J33^2)/(1-comrh!J33)))</f>
        <v>2.167705844647748</v>
      </c>
      <c r="K33" s="3">
        <f>com!K33/(1+0.25*((comrh!K33^2)/(1-comrh!K33)))</f>
        <v>2.167705844647748</v>
      </c>
      <c r="L33" s="3">
        <f>com!L33/(1+0.25*((comrh!L33^2)/(1-comrh!L33)))</f>
        <v>4.3354116892954959</v>
      </c>
      <c r="M33" s="3">
        <f>com!M33/(1+0.25*((comrh!M33^2)/(1-comrh!M33)))</f>
        <v>1.2042810248043045</v>
      </c>
      <c r="N33" s="3">
        <f>com!N33/(1+0.25*((comrh!N33^2)/(1-comrh!N33)))</f>
        <v>0.96342481984344353</v>
      </c>
      <c r="O33" s="3">
        <f>com!O33/(1+0.25*((comrh!O33^2)/(1-comrh!O33)))</f>
        <v>0.96342481984344353</v>
      </c>
      <c r="P33" s="3">
        <f>com!P33/(1+0.25*((comrh!P33^2)/(1-comrh!P33)))</f>
        <v>1.4451372297651655</v>
      </c>
      <c r="Q33" s="3">
        <f>com!Q33/(1+0.25*((comrh!Q33^2)/(1-comrh!Q33)))</f>
        <v>2.167705844647748</v>
      </c>
      <c r="R33" s="3">
        <f>com!R33/(1+0.25*((comrh!R33^2)/(1-comrh!R33)))</f>
        <v>1.4451372297651655</v>
      </c>
      <c r="S33" s="3">
        <f>com!S33/(1+0.25*((comrh!S33^2)/(1-comrh!S33)))</f>
        <v>5.2988365091389396</v>
      </c>
      <c r="T33" s="3">
        <f>com!T33/(1+0.25*((comrh!T33^2)/(1-comrh!T33)))</f>
        <v>5.5396927140998011</v>
      </c>
      <c r="U33" s="3">
        <f>com!U33/(1+0.25*((comrh!U33^2)/(1-comrh!U33)))</f>
        <v>9.6342481984344364</v>
      </c>
      <c r="V33" s="3">
        <f>com!V33/(1+0.25*((comrh!V33^2)/(1-comrh!V33)))</f>
        <v>2.167705844647748</v>
      </c>
      <c r="W33" s="3">
        <f>com!W33/(1+0.25*((comrh!W33^2)/(1-comrh!W33)))</f>
        <v>1.9268496396868871</v>
      </c>
      <c r="X33" s="3">
        <f>com!X33/(1+0.25*((comrh!X33^2)/(1-comrh!X33)))</f>
        <v>2.4085620496086091</v>
      </c>
      <c r="Y33" s="3">
        <f>com!Y33/(1+0.25*((comrh!Y33^2)/(1-comrh!Y33)))</f>
        <v>7.2256861488258268</v>
      </c>
    </row>
    <row r="34" spans="1:25">
      <c r="A34" s="1">
        <v>41499</v>
      </c>
      <c r="B34" s="3">
        <f>com!B34/(1+0.25*((comrh!B34^2)/(1-comrh!B34)))</f>
        <v>2.3849585798122752</v>
      </c>
      <c r="C34" s="3">
        <f>com!C34/(1+0.25*((comrh!C34^2)/(1-comrh!C34)))</f>
        <v>1.8549677842984365</v>
      </c>
      <c r="D34" s="3">
        <f>com!D34/(1+0.25*((comrh!D34^2)/(1-comrh!D34)))</f>
        <v>21.464627218310479</v>
      </c>
      <c r="E34" s="3">
        <f>com!E34/(1+0.25*((comrh!E34^2)/(1-comrh!E34)))</f>
        <v>2.3849585798122752</v>
      </c>
      <c r="F34" s="3">
        <f>com!F34/(1+0.25*((comrh!F34^2)/(1-comrh!F34)))</f>
        <v>2.6499539775691949</v>
      </c>
      <c r="G34" s="3">
        <f>com!G34/(1+0.25*((comrh!G34^2)/(1-comrh!G34)))</f>
        <v>2.3849585798122752</v>
      </c>
      <c r="H34" s="3">
        <f>com!H34/(1+0.25*((comrh!H34^2)/(1-comrh!H34)))</f>
        <v>1.589972386541517</v>
      </c>
      <c r="I34" s="3">
        <f>com!I34/(1+0.25*((comrh!I34^2)/(1-comrh!I34)))</f>
        <v>2.3849585798122752</v>
      </c>
      <c r="J34" s="3">
        <f>com!J34/(1+0.25*((comrh!J34^2)/(1-comrh!J34)))</f>
        <v>2.1199631820553559</v>
      </c>
      <c r="K34" s="3">
        <f>com!K34/(1+0.25*((comrh!K34^2)/(1-comrh!K34)))</f>
        <v>1.8549677842984365</v>
      </c>
      <c r="L34" s="3">
        <f>com!L34/(1+0.25*((comrh!L34^2)/(1-comrh!L34)))</f>
        <v>6.8898803416799064</v>
      </c>
      <c r="M34" s="3">
        <f>com!M34/(1+0.25*((comrh!M34^2)/(1-comrh!M34)))</f>
        <v>4.2399263641107119</v>
      </c>
      <c r="N34" s="3">
        <f>com!N34/(1+0.25*((comrh!N34^2)/(1-comrh!N34)))</f>
        <v>0.79498619327075848</v>
      </c>
      <c r="O34" s="3">
        <f>com!O34/(1+0.25*((comrh!O34^2)/(1-comrh!O34)))</f>
        <v>1.059981591027678</v>
      </c>
      <c r="P34" s="3">
        <f>com!P34/(1+0.25*((comrh!P34^2)/(1-comrh!P34)))</f>
        <v>1.589972386541517</v>
      </c>
      <c r="Q34" s="3">
        <f>com!Q34/(1+0.25*((comrh!Q34^2)/(1-comrh!Q34)))</f>
        <v>2.3849585798122752</v>
      </c>
      <c r="R34" s="3">
        <f>com!R34/(1+0.25*((comrh!R34^2)/(1-comrh!R34)))</f>
        <v>1.589972386541517</v>
      </c>
      <c r="S34" s="3">
        <f>com!S34/(1+0.25*((comrh!S34^2)/(1-comrh!S34)))</f>
        <v>7.4198711371937458</v>
      </c>
      <c r="T34" s="3">
        <f>com!T34/(1+0.25*((comrh!T34^2)/(1-comrh!T34)))</f>
        <v>6.8898803416799064</v>
      </c>
      <c r="U34" s="3">
        <f>com!U34/(1+0.25*((comrh!U34^2)/(1-comrh!U34)))</f>
        <v>10.06982511476294</v>
      </c>
      <c r="V34" s="3">
        <f>com!V34/(1+0.25*((comrh!V34^2)/(1-comrh!V34)))</f>
        <v>1.589972386541517</v>
      </c>
      <c r="W34" s="3">
        <f>com!W34/(1+0.25*((comrh!W34^2)/(1-comrh!W34)))</f>
        <v>2.3849585798122752</v>
      </c>
      <c r="X34" s="3">
        <f>com!X34/(1+0.25*((comrh!X34^2)/(1-comrh!X34)))</f>
        <v>2.9149493753261142</v>
      </c>
      <c r="Y34" s="3">
        <f>com!Y34/(1+0.25*((comrh!Y34^2)/(1-comrh!Y34)))</f>
        <v>9.8048297170060223</v>
      </c>
    </row>
    <row r="35" spans="1:25">
      <c r="A35" s="1">
        <v>41500</v>
      </c>
      <c r="B35" s="3">
        <f>com!B35/(1+0.25*((comrh!B35^2)/(1-comrh!B35)))</f>
        <v>2.4222348739713264</v>
      </c>
      <c r="C35" s="3">
        <f>com!C35/(1+0.25*((comrh!C35^2)/(1-comrh!C35)))</f>
        <v>1.3456860410951814</v>
      </c>
      <c r="D35" s="3">
        <f>com!D35/(1+0.25*((comrh!D35^2)/(1-comrh!D35)))</f>
        <v>19.647016199989647</v>
      </c>
      <c r="E35" s="3">
        <f>com!E35/(1+0.25*((comrh!E35^2)/(1-comrh!E35)))</f>
        <v>1.6148232493142176</v>
      </c>
      <c r="F35" s="3">
        <f>com!F35/(1+0.25*((comrh!F35^2)/(1-comrh!F35)))</f>
        <v>1.3456860410951814</v>
      </c>
      <c r="G35" s="3">
        <f>com!G35/(1+0.25*((comrh!G35^2)/(1-comrh!G35)))</f>
        <v>2.4222348739713264</v>
      </c>
      <c r="H35" s="3">
        <f>com!H35/(1+0.25*((comrh!H35^2)/(1-comrh!H35)))</f>
        <v>1.6148232493142176</v>
      </c>
      <c r="I35" s="3">
        <f>com!I35/(1+0.25*((comrh!I35^2)/(1-comrh!I35)))</f>
        <v>2.6913720821903628</v>
      </c>
      <c r="J35" s="3">
        <f>com!J35/(1+0.25*((comrh!J35^2)/(1-comrh!J35)))</f>
        <v>1.883960457533254</v>
      </c>
      <c r="K35" s="3">
        <f>com!K35/(1+0.25*((comrh!K35^2)/(1-comrh!K35)))</f>
        <v>2.15309766575229</v>
      </c>
      <c r="L35" s="3">
        <f>com!L35/(1+0.25*((comrh!L35^2)/(1-comrh!L35)))</f>
        <v>6.9975674136949424</v>
      </c>
      <c r="M35" s="3">
        <f>com!M35/(1+0.25*((comrh!M35^2)/(1-comrh!M35)))</f>
        <v>1.6148232493142176</v>
      </c>
      <c r="N35" s="3">
        <f>com!N35/(1+0.25*((comrh!N35^2)/(1-comrh!N35)))</f>
        <v>1.3456860410951814</v>
      </c>
      <c r="O35" s="3">
        <f>com!O35/(1+0.25*((comrh!O35^2)/(1-comrh!O35)))</f>
        <v>1.883960457533254</v>
      </c>
      <c r="P35" s="3">
        <f>com!P35/(1+0.25*((comrh!P35^2)/(1-comrh!P35)))</f>
        <v>2.4222348739713264</v>
      </c>
      <c r="Q35" s="3">
        <f>com!Q35/(1+0.25*((comrh!Q35^2)/(1-comrh!Q35)))</f>
        <v>2.6913720821903628</v>
      </c>
      <c r="R35" s="3">
        <f>com!R35/(1+0.25*((comrh!R35^2)/(1-comrh!R35)))</f>
        <v>1.883960457533254</v>
      </c>
      <c r="S35" s="3">
        <f>com!S35/(1+0.25*((comrh!S35^2)/(1-comrh!S35)))</f>
        <v>8.3432534547901245</v>
      </c>
      <c r="T35" s="3">
        <f>com!T35/(1+0.25*((comrh!T35^2)/(1-comrh!T35)))</f>
        <v>5.9210185808187976</v>
      </c>
      <c r="U35" s="3">
        <f>com!U35/(1+0.25*((comrh!U35^2)/(1-comrh!U35)))</f>
        <v>15.071683660266032</v>
      </c>
      <c r="V35" s="3">
        <f>com!V35/(1+0.25*((comrh!V35^2)/(1-comrh!V35)))</f>
        <v>2.15309766575229</v>
      </c>
      <c r="W35" s="3">
        <f>com!W35/(1+0.25*((comrh!W35^2)/(1-comrh!W35)))</f>
        <v>3.2296464986284352</v>
      </c>
      <c r="X35" s="3">
        <f>com!X35/(1+0.25*((comrh!X35^2)/(1-comrh!X35)))</f>
        <v>3.2296464986284352</v>
      </c>
      <c r="Y35" s="3">
        <f>com!Y35/(1+0.25*((comrh!Y35^2)/(1-comrh!Y35)))</f>
        <v>11.034625536980487</v>
      </c>
    </row>
    <row r="36" spans="1:25">
      <c r="A36" s="1">
        <v>41501</v>
      </c>
      <c r="B36" s="3">
        <f>com!B36/(1+0.25*((comrh!B36^2)/(1-comrh!B36)))</f>
        <v>2.5605852766346593</v>
      </c>
      <c r="C36" s="3">
        <f>com!C36/(1+0.25*((comrh!C36^2)/(1-comrh!C36)))</f>
        <v>2.0484682213077274</v>
      </c>
      <c r="D36" s="3">
        <f>com!D36/(1+0.25*((comrh!D36^2)/(1-comrh!D36)))</f>
        <v>14.595336076817558</v>
      </c>
      <c r="E36" s="3">
        <f>com!E36/(1+0.25*((comrh!E36^2)/(1-comrh!E36)))</f>
        <v>1.5363511659807956</v>
      </c>
      <c r="F36" s="3">
        <f>com!F36/(1+0.25*((comrh!F36^2)/(1-comrh!F36)))</f>
        <v>2.5605852766346593</v>
      </c>
      <c r="G36" s="3">
        <f>com!G36/(1+0.25*((comrh!G36^2)/(1-comrh!G36)))</f>
        <v>1.7924096936442615</v>
      </c>
      <c r="H36" s="3">
        <f>com!H36/(1+0.25*((comrh!H36^2)/(1-comrh!H36)))</f>
        <v>1.7924096936442615</v>
      </c>
      <c r="I36" s="3">
        <f>com!I36/(1+0.25*((comrh!I36^2)/(1-comrh!I36)))</f>
        <v>1.7924096936442615</v>
      </c>
      <c r="J36" s="3">
        <f>com!J36/(1+0.25*((comrh!J36^2)/(1-comrh!J36)))</f>
        <v>2.0484682213077274</v>
      </c>
      <c r="K36" s="3">
        <f>com!K36/(1+0.25*((comrh!K36^2)/(1-comrh!K36)))</f>
        <v>2.0484682213077274</v>
      </c>
      <c r="L36" s="3">
        <f>com!L36/(1+0.25*((comrh!L36^2)/(1-comrh!L36)))</f>
        <v>11.522633744855966</v>
      </c>
      <c r="M36" s="3">
        <f>com!M36/(1+0.25*((comrh!M36^2)/(1-comrh!M36)))</f>
        <v>2.0484682213077274</v>
      </c>
      <c r="N36" s="3">
        <f>com!N36/(1+0.25*((comrh!N36^2)/(1-comrh!N36)))</f>
        <v>1.5363511659807956</v>
      </c>
      <c r="O36" s="3">
        <f>com!O36/(1+0.25*((comrh!O36^2)/(1-comrh!O36)))</f>
        <v>2.3045267489711931</v>
      </c>
      <c r="P36" s="3">
        <f>com!P36/(1+0.25*((comrh!P36^2)/(1-comrh!P36)))</f>
        <v>2.5605852766346593</v>
      </c>
      <c r="Q36" s="3">
        <f>com!Q36/(1+0.25*((comrh!Q36^2)/(1-comrh!Q36)))</f>
        <v>1.5363511659807956</v>
      </c>
      <c r="R36" s="3">
        <f>com!R36/(1+0.25*((comrh!R36^2)/(1-comrh!R36)))</f>
        <v>1.5363511659807956</v>
      </c>
      <c r="S36" s="3">
        <f>com!S36/(1+0.25*((comrh!S36^2)/(1-comrh!S36)))</f>
        <v>11.010516689529036</v>
      </c>
      <c r="T36" s="3">
        <f>com!T36/(1+0.25*((comrh!T36^2)/(1-comrh!T36)))</f>
        <v>13.571101966163695</v>
      </c>
      <c r="U36" s="3">
        <f>com!U36/(1+0.25*((comrh!U36^2)/(1-comrh!U36)))</f>
        <v>17.411979881115684</v>
      </c>
      <c r="V36" s="3">
        <f>com!V36/(1+0.25*((comrh!V36^2)/(1-comrh!V36)))</f>
        <v>2.3045267489711931</v>
      </c>
      <c r="W36" s="3">
        <f>com!W36/(1+0.25*((comrh!W36^2)/(1-comrh!W36)))</f>
        <v>2.5605852766346593</v>
      </c>
      <c r="X36" s="3">
        <f>com!X36/(1+0.25*((comrh!X36^2)/(1-comrh!X36)))</f>
        <v>1.5363511659807956</v>
      </c>
      <c r="Y36" s="3">
        <f>com!Y36/(1+0.25*((comrh!Y36^2)/(1-comrh!Y36)))</f>
        <v>11.778692272519432</v>
      </c>
    </row>
    <row r="37" spans="1:25">
      <c r="A37" s="1">
        <v>41502</v>
      </c>
      <c r="B37" s="3">
        <f>com!B37/(1+0.25*((comrh!B37^2)/(1-comrh!B37)))</f>
        <v>1.6291626353734274</v>
      </c>
      <c r="C37" s="3">
        <f>com!C37/(1+0.25*((comrh!C37^2)/(1-comrh!C37)))</f>
        <v>1.6291626353734274</v>
      </c>
      <c r="D37" s="3">
        <f>com!D37/(1+0.25*((comrh!D37^2)/(1-comrh!D37)))</f>
        <v>8.5078493180612309</v>
      </c>
      <c r="E37" s="3">
        <f>com!E37/(1+0.25*((comrh!E37^2)/(1-comrh!E37)))</f>
        <v>1.2671264941793325</v>
      </c>
      <c r="F37" s="3">
        <f>com!F37/(1+0.25*((comrh!F37^2)/(1-comrh!F37)))</f>
        <v>1.9911987765675223</v>
      </c>
      <c r="G37" s="3">
        <f>com!G37/(1+0.25*((comrh!G37^2)/(1-comrh!G37)))</f>
        <v>1.6291626353734274</v>
      </c>
      <c r="H37" s="3">
        <f>com!H37/(1+0.25*((comrh!H37^2)/(1-comrh!H37)))</f>
        <v>1.6291626353734274</v>
      </c>
      <c r="I37" s="3">
        <f>com!I37/(1+0.25*((comrh!I37^2)/(1-comrh!I37)))</f>
        <v>1.6291626353734274</v>
      </c>
      <c r="J37" s="3">
        <f>com!J37/(1+0.25*((comrh!J37^2)/(1-comrh!J37)))</f>
        <v>1.6291626353734274</v>
      </c>
      <c r="K37" s="3">
        <f>com!K37/(1+0.25*((comrh!K37^2)/(1-comrh!K37)))</f>
        <v>1.0861084235822849</v>
      </c>
      <c r="L37" s="3">
        <f>com!L37/(1+0.25*((comrh!L37^2)/(1-comrh!L37)))</f>
        <v>7.4217408944789467</v>
      </c>
      <c r="M37" s="3">
        <f>com!M37/(1+0.25*((comrh!M37^2)/(1-comrh!M37)))</f>
        <v>1.4481445647763798</v>
      </c>
      <c r="N37" s="3">
        <f>com!N37/(1+0.25*((comrh!N37^2)/(1-comrh!N37)))</f>
        <v>1.0861084235822849</v>
      </c>
      <c r="O37" s="3">
        <f>com!O37/(1+0.25*((comrh!O37^2)/(1-comrh!O37)))</f>
        <v>1.6291626353734274</v>
      </c>
      <c r="P37" s="3">
        <f>com!P37/(1+0.25*((comrh!P37^2)/(1-comrh!P37)))</f>
        <v>0.54305421179114244</v>
      </c>
      <c r="Q37" s="3">
        <f>com!Q37/(1+0.25*((comrh!Q37^2)/(1-comrh!Q37)))</f>
        <v>1.0861084235822849</v>
      </c>
      <c r="R37" s="3">
        <f>com!R37/(1+0.25*((comrh!R37^2)/(1-comrh!R37)))</f>
        <v>1.0861084235822849</v>
      </c>
      <c r="S37" s="3">
        <f>com!S37/(1+0.25*((comrh!S37^2)/(1-comrh!S37)))</f>
        <v>9.0509035298523752</v>
      </c>
      <c r="T37" s="3">
        <f>com!T37/(1+0.25*((comrh!T37^2)/(1-comrh!T37)))</f>
        <v>10.13701195343466</v>
      </c>
      <c r="U37" s="3">
        <f>com!U37/(1+0.25*((comrh!U37^2)/(1-comrh!U37)))</f>
        <v>12.671264941793323</v>
      </c>
      <c r="V37" s="3">
        <f>com!V37/(1+0.25*((comrh!V37^2)/(1-comrh!V37)))</f>
        <v>1.6291626353734274</v>
      </c>
      <c r="W37" s="3">
        <f>com!W37/(1+0.25*((comrh!W37^2)/(1-comrh!W37)))</f>
        <v>11.223120377016945</v>
      </c>
      <c r="X37" s="3">
        <f>com!X37/(1+0.25*((comrh!X37^2)/(1-comrh!X37)))</f>
        <v>5.4305421179114246</v>
      </c>
      <c r="Y37" s="3">
        <f>com!Y37/(1+0.25*((comrh!Y37^2)/(1-comrh!Y37)))</f>
        <v>6.3356324708966616</v>
      </c>
    </row>
    <row r="38" spans="1:25">
      <c r="A38" s="1">
        <v>41505</v>
      </c>
      <c r="B38" s="3">
        <f>com!B38/(1+0.25*((comrh!B38^2)/(1-comrh!B38)))</f>
        <v>0.97123901371362131</v>
      </c>
      <c r="C38" s="3">
        <f>com!C38/(1+0.25*((comrh!C38^2)/(1-comrh!C38)))</f>
        <v>1.2949853516181618</v>
      </c>
      <c r="D38" s="3">
        <f>com!D38/(1+0.25*((comrh!D38^2)/(1-comrh!D38)))</f>
        <v>1.2949853516181618</v>
      </c>
      <c r="E38" s="3">
        <f>com!E38/(1+0.25*((comrh!E38^2)/(1-comrh!E38)))</f>
        <v>0.97123901371362131</v>
      </c>
      <c r="F38" s="3">
        <f>com!F38/(1+0.25*((comrh!F38^2)/(1-comrh!F38)))</f>
        <v>1.6187316895227022</v>
      </c>
      <c r="G38" s="3">
        <f>com!G38/(1+0.25*((comrh!G38^2)/(1-comrh!G38)))</f>
        <v>0.97123901371362131</v>
      </c>
      <c r="H38" s="3">
        <f>com!H38/(1+0.25*((comrh!H38^2)/(1-comrh!H38)))</f>
        <v>1.6187316895227022</v>
      </c>
      <c r="I38" s="3">
        <f>com!I38/(1+0.25*((comrh!I38^2)/(1-comrh!I38)))</f>
        <v>1.2949853516181618</v>
      </c>
      <c r="J38" s="3">
        <f>com!J38/(1+0.25*((comrh!J38^2)/(1-comrh!J38)))</f>
        <v>1.9424780274272426</v>
      </c>
      <c r="K38" s="3">
        <f>com!K38/(1+0.25*((comrh!K38^2)/(1-comrh!K38)))</f>
        <v>1.6187316895227022</v>
      </c>
      <c r="L38" s="3">
        <f>com!L38/(1+0.25*((comrh!L38^2)/(1-comrh!L38)))</f>
        <v>1.9424780274272426</v>
      </c>
      <c r="M38" s="3">
        <f>com!M38/(1+0.25*((comrh!M38^2)/(1-comrh!M38)))</f>
        <v>1.9424780274272426</v>
      </c>
      <c r="N38" s="3">
        <f>com!N38/(1+0.25*((comrh!N38^2)/(1-comrh!N38)))</f>
        <v>1.2949853516181618</v>
      </c>
      <c r="O38" s="3">
        <f>com!O38/(1+0.25*((comrh!O38^2)/(1-comrh!O38)))</f>
        <v>1.2949853516181618</v>
      </c>
      <c r="P38" s="3">
        <f>com!P38/(1+0.25*((comrh!P38^2)/(1-comrh!P38)))</f>
        <v>0.97123901371362131</v>
      </c>
      <c r="Q38" s="3">
        <f>com!Q38/(1+0.25*((comrh!Q38^2)/(1-comrh!Q38)))</f>
        <v>0.97123901371362131</v>
      </c>
      <c r="R38" s="3">
        <f>com!R38/(1+0.25*((comrh!R38^2)/(1-comrh!R38)))</f>
        <v>0.97123901371362131</v>
      </c>
      <c r="S38" s="3">
        <f>com!S38/(1+0.25*((comrh!S38^2)/(1-comrh!S38)))</f>
        <v>2.9137170411408642</v>
      </c>
      <c r="T38" s="3">
        <f>com!T38/(1+0.25*((comrh!T38^2)/(1-comrh!T38)))</f>
        <v>2.9137170411408642</v>
      </c>
      <c r="U38" s="3">
        <f>com!U38/(1+0.25*((comrh!U38^2)/(1-comrh!U38)))</f>
        <v>2.9137170411408642</v>
      </c>
      <c r="V38" s="3">
        <f>com!V38/(1+0.25*((comrh!V38^2)/(1-comrh!V38)))</f>
        <v>0.97123901371362131</v>
      </c>
      <c r="W38" s="3">
        <f>com!W38/(1+0.25*((comrh!W38^2)/(1-comrh!W38)))</f>
        <v>3.2374633790454044</v>
      </c>
      <c r="X38" s="3">
        <f>com!X38/(1+0.25*((comrh!X38^2)/(1-comrh!X38)))</f>
        <v>1.9424780274272426</v>
      </c>
      <c r="Y38" s="3">
        <f>com!Y38/(1+0.25*((comrh!Y38^2)/(1-comrh!Y38)))</f>
        <v>1.2949853516181618</v>
      </c>
    </row>
    <row r="39" spans="1:25">
      <c r="A39" s="1">
        <v>41506</v>
      </c>
      <c r="B39" s="3">
        <f>com!B39/(1+0.25*((comrh!B39^2)/(1-comrh!B39)))</f>
        <v>2.6284476175253522</v>
      </c>
      <c r="C39" s="3">
        <f>com!C39/(1+0.25*((comrh!C39^2)/(1-comrh!C39)))</f>
        <v>2.6284476175253522</v>
      </c>
      <c r="D39" s="3">
        <f>com!D39/(1+0.25*((comrh!D39^2)/(1-comrh!D39)))</f>
        <v>8.1481876143285916</v>
      </c>
      <c r="E39" s="3">
        <f>com!E39/(1+0.25*((comrh!E39^2)/(1-comrh!E39)))</f>
        <v>2.1027580940202815</v>
      </c>
      <c r="F39" s="3">
        <f>com!F39/(1+0.25*((comrh!F39^2)/(1-comrh!F39)))</f>
        <v>3.6798266645354931</v>
      </c>
      <c r="G39" s="3">
        <f>com!G39/(1+0.25*((comrh!G39^2)/(1-comrh!G39)))</f>
        <v>3.4169819027829575</v>
      </c>
      <c r="H39" s="3">
        <f>com!H39/(1+0.25*((comrh!H39^2)/(1-comrh!H39)))</f>
        <v>2.1027580940202815</v>
      </c>
      <c r="I39" s="3">
        <f>com!I39/(1+0.25*((comrh!I39^2)/(1-comrh!I39)))</f>
        <v>1.8399133322677466</v>
      </c>
      <c r="J39" s="3">
        <f>com!J39/(1+0.25*((comrh!J39^2)/(1-comrh!J39)))</f>
        <v>2.365602855772817</v>
      </c>
      <c r="K39" s="3">
        <f>com!K39/(1+0.25*((comrh!K39^2)/(1-comrh!K39)))</f>
        <v>2.365602855772817</v>
      </c>
      <c r="L39" s="3">
        <f>com!L39/(1+0.25*((comrh!L39^2)/(1-comrh!L39)))</f>
        <v>9.7252561848438024</v>
      </c>
      <c r="M39" s="3">
        <f>com!M39/(1+0.25*((comrh!M39^2)/(1-comrh!M39)))</f>
        <v>2.1027580940202815</v>
      </c>
      <c r="N39" s="3">
        <f>com!N39/(1+0.25*((comrh!N39^2)/(1-comrh!N39)))</f>
        <v>1.5770685705152112</v>
      </c>
      <c r="O39" s="3">
        <f>com!O39/(1+0.25*((comrh!O39^2)/(1-comrh!O39)))</f>
        <v>5.5197399968032395</v>
      </c>
      <c r="P39" s="3">
        <f>com!P39/(1+0.25*((comrh!P39^2)/(1-comrh!P39)))</f>
        <v>2.1027580940202815</v>
      </c>
      <c r="Q39" s="3">
        <f>com!Q39/(1+0.25*((comrh!Q39^2)/(1-comrh!Q39)))</f>
        <v>2.365602855772817</v>
      </c>
      <c r="R39" s="3">
        <f>com!R39/(1+0.25*((comrh!R39^2)/(1-comrh!R39)))</f>
        <v>2.1027580940202815</v>
      </c>
      <c r="S39" s="3">
        <f>com!S39/(1+0.25*((comrh!S39^2)/(1-comrh!S39)))</f>
        <v>14.982151419894507</v>
      </c>
      <c r="T39" s="3">
        <f>com!T39/(1+0.25*((comrh!T39^2)/(1-comrh!T39)))</f>
        <v>16.296375228657183</v>
      </c>
      <c r="U39" s="3">
        <f>com!U39/(1+0.25*((comrh!U39^2)/(1-comrh!U39)))</f>
        <v>16.296375228657183</v>
      </c>
      <c r="V39" s="3">
        <f>com!V39/(1+0.25*((comrh!V39^2)/(1-comrh!V39)))</f>
        <v>13.142238087626762</v>
      </c>
      <c r="W39" s="3">
        <f>com!W39/(1+0.25*((comrh!W39^2)/(1-comrh!W39)))</f>
        <v>27.598699984016196</v>
      </c>
      <c r="X39" s="3">
        <f>com!X39/(1+0.25*((comrh!X39^2)/(1-comrh!X39)))</f>
        <v>8.4110323760811259</v>
      </c>
      <c r="Y39" s="3">
        <f>com!Y39/(1+0.25*((comrh!Y39^2)/(1-comrh!Y39)))</f>
        <v>14.982151419894507</v>
      </c>
    </row>
    <row r="40" spans="1:25">
      <c r="A40" s="1">
        <v>41507</v>
      </c>
      <c r="B40" s="3">
        <f>com!B40/(1+0.25*((comrh!B40^2)/(1-comrh!B40)))</f>
        <v>4.0521050342254075</v>
      </c>
      <c r="C40" s="3">
        <f>com!C40/(1+0.25*((comrh!C40^2)/(1-comrh!C40)))</f>
        <v>1.89098234930519</v>
      </c>
      <c r="D40" s="3">
        <f>com!D40/(1+0.25*((comrh!D40^2)/(1-comrh!D40)))</f>
        <v>12.426455438291249</v>
      </c>
      <c r="E40" s="3">
        <f>com!E40/(1+0.25*((comrh!E40^2)/(1-comrh!E40)))</f>
        <v>3.5118243629953527</v>
      </c>
      <c r="F40" s="3">
        <f>com!F40/(1+0.25*((comrh!F40^2)/(1-comrh!F40)))</f>
        <v>4.5923857054554613</v>
      </c>
      <c r="G40" s="3">
        <f>com!G40/(1+0.25*((comrh!G40^2)/(1-comrh!G40)))</f>
        <v>5.402806712300543</v>
      </c>
      <c r="H40" s="3">
        <f>com!H40/(1+0.25*((comrh!H40^2)/(1-comrh!H40)))</f>
        <v>2.1611226849202172</v>
      </c>
      <c r="I40" s="3">
        <f>com!I40/(1+0.25*((comrh!I40^2)/(1-comrh!I40)))</f>
        <v>2.1611226849202172</v>
      </c>
      <c r="J40" s="3">
        <f>com!J40/(1+0.25*((comrh!J40^2)/(1-comrh!J40)))</f>
        <v>2.1611226849202172</v>
      </c>
      <c r="K40" s="3">
        <f>com!K40/(1+0.25*((comrh!K40^2)/(1-comrh!K40)))</f>
        <v>1.89098234930519</v>
      </c>
      <c r="L40" s="3">
        <f>com!L40/(1+0.25*((comrh!L40^2)/(1-comrh!L40)))</f>
        <v>12.156315102676222</v>
      </c>
      <c r="M40" s="3">
        <f>com!M40/(1+0.25*((comrh!M40^2)/(1-comrh!M40)))</f>
        <v>1.6208420136901629</v>
      </c>
      <c r="N40" s="3">
        <f>com!N40/(1+0.25*((comrh!N40^2)/(1-comrh!N40)))</f>
        <v>1.89098234930519</v>
      </c>
      <c r="O40" s="3">
        <f>com!O40/(1+0.25*((comrh!O40^2)/(1-comrh!O40)))</f>
        <v>1.89098234930519</v>
      </c>
      <c r="P40" s="3">
        <f>com!P40/(1+0.25*((comrh!P40^2)/(1-comrh!P40)))</f>
        <v>2.7014033561502715</v>
      </c>
      <c r="Q40" s="3">
        <f>com!Q40/(1+0.25*((comrh!Q40^2)/(1-comrh!Q40)))</f>
        <v>2.7014033561502715</v>
      </c>
      <c r="R40" s="3">
        <f>com!R40/(1+0.25*((comrh!R40^2)/(1-comrh!R40)))</f>
        <v>2.1611226849202172</v>
      </c>
      <c r="S40" s="3">
        <f>com!S40/(1+0.25*((comrh!S40^2)/(1-comrh!S40)))</f>
        <v>15.668139465671574</v>
      </c>
      <c r="T40" s="3">
        <f>com!T40/(1+0.25*((comrh!T40^2)/(1-comrh!T40)))</f>
        <v>18.369542821821845</v>
      </c>
      <c r="U40" s="3">
        <f>com!U40/(1+0.25*((comrh!U40^2)/(1-comrh!U40)))</f>
        <v>16.478560472516655</v>
      </c>
      <c r="V40" s="3">
        <f>com!V40/(1+0.25*((comrh!V40^2)/(1-comrh!V40)))</f>
        <v>9.7250520821409765</v>
      </c>
      <c r="W40" s="3">
        <f>com!W40/(1+0.25*((comrh!W40^2)/(1-comrh!W40)))</f>
        <v>26.203612554657635</v>
      </c>
      <c r="X40" s="3">
        <f>com!X40/(1+0.25*((comrh!X40^2)/(1-comrh!X40)))</f>
        <v>11.616034431446169</v>
      </c>
      <c r="Y40" s="3">
        <f>com!Y40/(1+0.25*((comrh!Y40^2)/(1-comrh!Y40)))</f>
        <v>16.478560472516655</v>
      </c>
    </row>
    <row r="41" spans="1:25">
      <c r="A41" s="1">
        <v>41508</v>
      </c>
      <c r="B41" s="3">
        <f>com!B41/(1+0.25*((comrh!B41^2)/(1-comrh!B41)))</f>
        <v>3.4133333333333331</v>
      </c>
      <c r="C41" s="3">
        <f>com!C41/(1+0.25*((comrh!C41^2)/(1-comrh!C41)))</f>
        <v>1.92</v>
      </c>
      <c r="D41" s="3">
        <f>com!D41/(1+0.25*((comrh!D41^2)/(1-comrh!D41)))</f>
        <v>8.1066666666666656</v>
      </c>
      <c r="E41" s="3">
        <f>com!E41/(1+0.25*((comrh!E41^2)/(1-comrh!E41)))</f>
        <v>2.3466666666666667</v>
      </c>
      <c r="F41" s="3">
        <f>com!F41/(1+0.25*((comrh!F41^2)/(1-comrh!F41)))</f>
        <v>2.9866666666666668</v>
      </c>
      <c r="G41" s="3">
        <f>com!G41/(1+0.25*((comrh!G41^2)/(1-comrh!G41)))</f>
        <v>4.6933333333333334</v>
      </c>
      <c r="H41" s="3">
        <f>com!H41/(1+0.25*((comrh!H41^2)/(1-comrh!H41)))</f>
        <v>1.28</v>
      </c>
      <c r="I41" s="3">
        <f>com!I41/(1+0.25*((comrh!I41^2)/(1-comrh!I41)))</f>
        <v>1.92</v>
      </c>
      <c r="J41" s="3">
        <f>com!J41/(1+0.25*((comrh!J41^2)/(1-comrh!J41)))</f>
        <v>1.4933333333333334</v>
      </c>
      <c r="K41" s="3">
        <f>com!K41/(1+0.25*((comrh!K41^2)/(1-comrh!K41)))</f>
        <v>1.4933333333333334</v>
      </c>
      <c r="L41" s="3">
        <f>com!L41/(1+0.25*((comrh!L41^2)/(1-comrh!L41)))</f>
        <v>8.9600000000000009</v>
      </c>
      <c r="M41" s="3">
        <f>com!M41/(1+0.25*((comrh!M41^2)/(1-comrh!M41)))</f>
        <v>1.28</v>
      </c>
      <c r="N41" s="3">
        <f>com!N41/(1+0.25*((comrh!N41^2)/(1-comrh!N41)))</f>
        <v>1.92</v>
      </c>
      <c r="O41" s="3">
        <f>com!O41/(1+0.25*((comrh!O41^2)/(1-comrh!O41)))</f>
        <v>1.92</v>
      </c>
      <c r="P41" s="3">
        <f>com!P41/(1+0.25*((comrh!P41^2)/(1-comrh!P41)))</f>
        <v>2.3466666666666667</v>
      </c>
      <c r="Q41" s="3">
        <f>com!Q41/(1+0.25*((comrh!Q41^2)/(1-comrh!Q41)))</f>
        <v>2.3466666666666667</v>
      </c>
      <c r="R41" s="3">
        <f>com!R41/(1+0.25*((comrh!R41^2)/(1-comrh!R41)))</f>
        <v>1.7066666666666666</v>
      </c>
      <c r="S41" s="3">
        <f>com!S41/(1+0.25*((comrh!S41^2)/(1-comrh!S41)))</f>
        <v>12.8</v>
      </c>
      <c r="T41" s="3">
        <f>com!T41/(1+0.25*((comrh!T41^2)/(1-comrh!T41)))</f>
        <v>14.293333333333333</v>
      </c>
      <c r="U41" s="3">
        <f>com!U41/(1+0.25*((comrh!U41^2)/(1-comrh!U41)))</f>
        <v>13.226666666666667</v>
      </c>
      <c r="V41" s="3">
        <f>com!V41/(1+0.25*((comrh!V41^2)/(1-comrh!V41)))</f>
        <v>5.9733333333333336</v>
      </c>
      <c r="W41" s="3">
        <f>com!W41/(1+0.25*((comrh!W41^2)/(1-comrh!W41)))</f>
        <v>19.2</v>
      </c>
      <c r="X41" s="3">
        <f>com!X41/(1+0.25*((comrh!X41^2)/(1-comrh!X41)))</f>
        <v>8.32</v>
      </c>
      <c r="Y41" s="3">
        <f>com!Y41/(1+0.25*((comrh!Y41^2)/(1-comrh!Y41)))</f>
        <v>12.373333333333333</v>
      </c>
    </row>
    <row r="42" spans="1:25">
      <c r="A42" s="1">
        <v>41509</v>
      </c>
      <c r="B42" s="3">
        <f>com!B42/(1+0.25*((comrh!B42^2)/(1-comrh!B42)))</f>
        <v>1.8969475704768717</v>
      </c>
      <c r="C42" s="3">
        <f>com!C42/(1+0.25*((comrh!C42^2)/(1-comrh!C42)))</f>
        <v>1.5807896420640599</v>
      </c>
      <c r="D42" s="3">
        <f>com!D42/(1+0.25*((comrh!D42^2)/(1-comrh!D42)))</f>
        <v>6.3231585682562397</v>
      </c>
      <c r="E42" s="3">
        <f>com!E42/(1+0.25*((comrh!E42^2)/(1-comrh!E42)))</f>
        <v>2.5292634273024954</v>
      </c>
      <c r="F42" s="3">
        <f>com!F42/(1+0.25*((comrh!F42^2)/(1-comrh!F42)))</f>
        <v>2.2131054988896839</v>
      </c>
      <c r="G42" s="3">
        <f>com!G42/(1+0.25*((comrh!G42^2)/(1-comrh!G42)))</f>
        <v>1.5807896420640599</v>
      </c>
      <c r="H42" s="3">
        <f>com!H42/(1+0.25*((comrh!H42^2)/(1-comrh!H42)))</f>
        <v>1.5807896420640599</v>
      </c>
      <c r="I42" s="3">
        <f>com!I42/(1+0.25*((comrh!I42^2)/(1-comrh!I42)))</f>
        <v>2.2131054988896839</v>
      </c>
      <c r="J42" s="3">
        <f>com!J42/(1+0.25*((comrh!J42^2)/(1-comrh!J42)))</f>
        <v>1.5807896420640599</v>
      </c>
      <c r="K42" s="3">
        <f>com!K42/(1+0.25*((comrh!K42^2)/(1-comrh!K42)))</f>
        <v>1.5807896420640599</v>
      </c>
      <c r="L42" s="3">
        <f>com!L42/(1+0.25*((comrh!L42^2)/(1-comrh!L42)))</f>
        <v>3.7938951409537434</v>
      </c>
      <c r="M42" s="3">
        <f>com!M42/(1+0.25*((comrh!M42^2)/(1-comrh!M42)))</f>
        <v>1.5807896420640599</v>
      </c>
      <c r="N42" s="3">
        <f>com!N42/(1+0.25*((comrh!N42^2)/(1-comrh!N42)))</f>
        <v>1.5807896420640599</v>
      </c>
      <c r="O42" s="3">
        <f>com!O42/(1+0.25*((comrh!O42^2)/(1-comrh!O42)))</f>
        <v>2.2131054988896839</v>
      </c>
      <c r="P42" s="3">
        <f>com!P42/(1+0.25*((comrh!P42^2)/(1-comrh!P42)))</f>
        <v>1.5807896420640599</v>
      </c>
      <c r="Q42" s="3">
        <f>com!Q42/(1+0.25*((comrh!Q42^2)/(1-comrh!Q42)))</f>
        <v>1.5807896420640599</v>
      </c>
      <c r="R42" s="3">
        <f>com!R42/(1+0.25*((comrh!R42^2)/(1-comrh!R42)))</f>
        <v>1.5807896420640599</v>
      </c>
      <c r="S42" s="3">
        <f>com!S42/(1+0.25*((comrh!S42^2)/(1-comrh!S42)))</f>
        <v>4.7423689261921798</v>
      </c>
      <c r="T42" s="3">
        <f>com!T42/(1+0.25*((comrh!T42^2)/(1-comrh!T42)))</f>
        <v>5.3746847830178037</v>
      </c>
      <c r="U42" s="3">
        <f>com!U42/(1+0.25*((comrh!U42^2)/(1-comrh!U42)))</f>
        <v>5.3746847830178037</v>
      </c>
      <c r="V42" s="3">
        <f>com!V42/(1+0.25*((comrh!V42^2)/(1-comrh!V42)))</f>
        <v>3.7938951409537434</v>
      </c>
      <c r="W42" s="3">
        <f>com!W42/(1+0.25*((comrh!W42^2)/(1-comrh!W42)))</f>
        <v>7.2716323534946756</v>
      </c>
      <c r="X42" s="3">
        <f>com!X42/(1+0.25*((comrh!X42^2)/(1-comrh!X42)))</f>
        <v>3.4777372125409314</v>
      </c>
      <c r="Y42" s="3">
        <f>com!Y42/(1+0.25*((comrh!Y42^2)/(1-comrh!Y42)))</f>
        <v>6.9554744250818628</v>
      </c>
    </row>
    <row r="43" spans="1:25">
      <c r="A43" s="1">
        <v>41512</v>
      </c>
      <c r="B43" s="3">
        <f>com!B43/(1+0.25*((comrh!B43^2)/(1-comrh!B43)))</f>
        <v>1.9120707596253901</v>
      </c>
      <c r="C43" s="3">
        <f>com!C43/(1+0.25*((comrh!C43^2)/(1-comrh!C43)))</f>
        <v>2.54942767950052</v>
      </c>
      <c r="D43" s="3">
        <f>com!D43/(1+0.25*((comrh!D43^2)/(1-comrh!D43)))</f>
        <v>2.54942767950052</v>
      </c>
      <c r="E43" s="3">
        <f>com!E43/(1+0.25*((comrh!E43^2)/(1-comrh!E43)))</f>
        <v>2.2307492195629552</v>
      </c>
      <c r="F43" s="3">
        <f>com!F43/(1+0.25*((comrh!F43^2)/(1-comrh!F43)))</f>
        <v>1.5933922996878251</v>
      </c>
      <c r="G43" s="3">
        <f>com!G43/(1+0.25*((comrh!G43^2)/(1-comrh!G43)))</f>
        <v>2.2307492195629552</v>
      </c>
      <c r="H43" s="3">
        <f>com!H43/(1+0.25*((comrh!H43^2)/(1-comrh!H43)))</f>
        <v>2.8681061394380851</v>
      </c>
      <c r="I43" s="3">
        <f>com!I43/(1+0.25*((comrh!I43^2)/(1-comrh!I43)))</f>
        <v>1.9120707596253901</v>
      </c>
      <c r="J43" s="3">
        <f>com!J43/(1+0.25*((comrh!J43^2)/(1-comrh!J43)))</f>
        <v>2.8681061394380851</v>
      </c>
      <c r="K43" s="3">
        <f>com!K43/(1+0.25*((comrh!K43^2)/(1-comrh!K43)))</f>
        <v>1.9120707596253901</v>
      </c>
      <c r="L43" s="3">
        <f>com!L43/(1+0.25*((comrh!L43^2)/(1-comrh!L43)))</f>
        <v>2.8681061394380851</v>
      </c>
      <c r="M43" s="3">
        <f>com!M43/(1+0.25*((comrh!M43^2)/(1-comrh!M43)))</f>
        <v>1.9120707596253901</v>
      </c>
      <c r="N43" s="3">
        <f>com!N43/(1+0.25*((comrh!N43^2)/(1-comrh!N43)))</f>
        <v>1.9120707596253901</v>
      </c>
      <c r="O43" s="3">
        <f>com!O43/(1+0.25*((comrh!O43^2)/(1-comrh!O43)))</f>
        <v>2.2307492195629552</v>
      </c>
      <c r="P43" s="3">
        <f>com!P43/(1+0.25*((comrh!P43^2)/(1-comrh!P43)))</f>
        <v>7.6482830385015603</v>
      </c>
      <c r="Q43" s="3">
        <f>com!Q43/(1+0.25*((comrh!Q43^2)/(1-comrh!Q43)))</f>
        <v>1.9120707596253901</v>
      </c>
      <c r="R43" s="3">
        <f>com!R43/(1+0.25*((comrh!R43^2)/(1-comrh!R43)))</f>
        <v>2.54942767950052</v>
      </c>
      <c r="S43" s="3">
        <f>com!S43/(1+0.25*((comrh!S43^2)/(1-comrh!S43)))</f>
        <v>5.7362122788761702</v>
      </c>
      <c r="T43" s="3">
        <f>com!T43/(1+0.25*((comrh!T43^2)/(1-comrh!T43)))</f>
        <v>5.4175338189386055</v>
      </c>
      <c r="U43" s="3">
        <f>com!U43/(1+0.25*((comrh!U43^2)/(1-comrh!U43)))</f>
        <v>7.6482830385015603</v>
      </c>
      <c r="V43" s="3">
        <f>com!V43/(1+0.25*((comrh!V43^2)/(1-comrh!V43)))</f>
        <v>1.9120707596253901</v>
      </c>
      <c r="W43" s="3">
        <f>com!W43/(1+0.25*((comrh!W43^2)/(1-comrh!W43)))</f>
        <v>2.8681061394380851</v>
      </c>
      <c r="X43" s="3">
        <f>com!X43/(1+0.25*((comrh!X43^2)/(1-comrh!X43)))</f>
        <v>1.9120707596253901</v>
      </c>
      <c r="Y43" s="3">
        <f>com!Y43/(1+0.25*((comrh!Y43^2)/(1-comrh!Y43)))</f>
        <v>2.8681061394380851</v>
      </c>
    </row>
    <row r="44" spans="1:25">
      <c r="A44" s="1">
        <v>41513</v>
      </c>
      <c r="B44" s="3">
        <f>com!B44/(1+0.25*((comrh!B44^2)/(1-comrh!B44)))</f>
        <v>1.4613042781605514</v>
      </c>
      <c r="C44" s="3">
        <f>com!C44/(1+0.25*((comrh!C44^2)/(1-comrh!C44)))</f>
        <v>1.9484057042140686</v>
      </c>
      <c r="D44" s="3">
        <f>com!D44/(1+0.25*((comrh!D44^2)/(1-comrh!D44)))</f>
        <v>2.191956417240827</v>
      </c>
      <c r="E44" s="3">
        <f>com!E44/(1+0.25*((comrh!E44^2)/(1-comrh!E44)))</f>
        <v>1.7048549911873101</v>
      </c>
      <c r="F44" s="3">
        <f>com!F44/(1+0.25*((comrh!F44^2)/(1-comrh!F44)))</f>
        <v>1.7048549911873101</v>
      </c>
      <c r="G44" s="3">
        <f>com!G44/(1+0.25*((comrh!G44^2)/(1-comrh!G44)))</f>
        <v>1.4613042781605514</v>
      </c>
      <c r="H44" s="3">
        <f>com!H44/(1+0.25*((comrh!H44^2)/(1-comrh!H44)))</f>
        <v>2.191956417240827</v>
      </c>
      <c r="I44" s="3">
        <f>com!I44/(1+0.25*((comrh!I44^2)/(1-comrh!I44)))</f>
        <v>1.7048549911873101</v>
      </c>
      <c r="J44" s="3">
        <f>com!J44/(1+0.25*((comrh!J44^2)/(1-comrh!J44)))</f>
        <v>2.191956417240827</v>
      </c>
      <c r="K44" s="3">
        <f>com!K44/(1+0.25*((comrh!K44^2)/(1-comrh!K44)))</f>
        <v>1.4613042781605514</v>
      </c>
      <c r="L44" s="3">
        <f>com!L44/(1+0.25*((comrh!L44^2)/(1-comrh!L44)))</f>
        <v>5.8452171126422057</v>
      </c>
      <c r="M44" s="3">
        <f>com!M44/(1+0.25*((comrh!M44^2)/(1-comrh!M44)))</f>
        <v>1.4613042781605514</v>
      </c>
      <c r="N44" s="3">
        <f>com!N44/(1+0.25*((comrh!N44^2)/(1-comrh!N44)))</f>
        <v>1.4613042781605514</v>
      </c>
      <c r="O44" s="3">
        <f>com!O44/(1+0.25*((comrh!O44^2)/(1-comrh!O44)))</f>
        <v>1.7048549911873101</v>
      </c>
      <c r="P44" s="3">
        <f>com!P44/(1+0.25*((comrh!P44^2)/(1-comrh!P44)))</f>
        <v>5.3581156865886888</v>
      </c>
      <c r="Q44" s="3">
        <f>com!Q44/(1+0.25*((comrh!Q44^2)/(1-comrh!Q44)))</f>
        <v>1.4613042781605514</v>
      </c>
      <c r="R44" s="3">
        <f>com!R44/(1+0.25*((comrh!R44^2)/(1-comrh!R44)))</f>
        <v>1.4613042781605514</v>
      </c>
      <c r="S44" s="3">
        <f>com!S44/(1+0.25*((comrh!S44^2)/(1-comrh!S44)))</f>
        <v>2.9226085563211028</v>
      </c>
      <c r="T44" s="3">
        <f>com!T44/(1+0.25*((comrh!T44^2)/(1-comrh!T44)))</f>
        <v>4.1403621214548965</v>
      </c>
      <c r="U44" s="3">
        <f>com!U44/(1+0.25*((comrh!U44^2)/(1-comrh!U44)))</f>
        <v>8.5242749559365496</v>
      </c>
      <c r="V44" s="3">
        <f>com!V44/(1+0.25*((comrh!V44^2)/(1-comrh!V44)))</f>
        <v>1.7048549911873101</v>
      </c>
      <c r="W44" s="3">
        <f>com!W44/(1+0.25*((comrh!W44^2)/(1-comrh!W44)))</f>
        <v>2.191956417240827</v>
      </c>
      <c r="X44" s="3">
        <f>com!X44/(1+0.25*((comrh!X44^2)/(1-comrh!X44)))</f>
        <v>1.9484057042140686</v>
      </c>
      <c r="Y44" s="3">
        <f>com!Y44/(1+0.25*((comrh!Y44^2)/(1-comrh!Y44)))</f>
        <v>1.9484057042140686</v>
      </c>
    </row>
    <row r="45" spans="1:25">
      <c r="A45" s="1">
        <v>41514</v>
      </c>
      <c r="B45" s="3">
        <f>com!B45/(1+0.25*((comrh!B45^2)/(1-comrh!B45)))</f>
        <v>1.5457070402125344</v>
      </c>
      <c r="C45" s="3">
        <f>com!C45/(1+0.25*((comrh!C45^2)/(1-comrh!C45)))</f>
        <v>1.5457070402125344</v>
      </c>
      <c r="D45" s="3">
        <f>com!D45/(1+0.25*((comrh!D45^2)/(1-comrh!D45)))</f>
        <v>1.5457070402125344</v>
      </c>
      <c r="E45" s="3">
        <f>com!E45/(1+0.25*((comrh!E45^2)/(1-comrh!E45)))</f>
        <v>1.5457070402125344</v>
      </c>
      <c r="F45" s="3">
        <f>com!F45/(1+0.25*((comrh!F45^2)/(1-comrh!F45)))</f>
        <v>1.3524936601859676</v>
      </c>
      <c r="G45" s="3">
        <f>com!G45/(1+0.25*((comrh!G45^2)/(1-comrh!G45)))</f>
        <v>1.3524936601859676</v>
      </c>
      <c r="H45" s="3">
        <f>com!H45/(1+0.25*((comrh!H45^2)/(1-comrh!H45)))</f>
        <v>1.5457070402125344</v>
      </c>
      <c r="I45" s="3">
        <f>com!I45/(1+0.25*((comrh!I45^2)/(1-comrh!I45)))</f>
        <v>1.5457070402125344</v>
      </c>
      <c r="J45" s="3">
        <f>com!J45/(1+0.25*((comrh!J45^2)/(1-comrh!J45)))</f>
        <v>1.7389204202391013</v>
      </c>
      <c r="K45" s="3">
        <f>com!K45/(1+0.25*((comrh!K45^2)/(1-comrh!K45)))</f>
        <v>1.1592802801594009</v>
      </c>
      <c r="L45" s="3">
        <f>com!L45/(1+0.25*((comrh!L45^2)/(1-comrh!L45)))</f>
        <v>4.2506943605844691</v>
      </c>
      <c r="M45" s="3">
        <f>com!M45/(1+0.25*((comrh!M45^2)/(1-comrh!M45)))</f>
        <v>1.7389204202391013</v>
      </c>
      <c r="N45" s="3">
        <f>com!N45/(1+0.25*((comrh!N45^2)/(1-comrh!N45)))</f>
        <v>1.1592802801594009</v>
      </c>
      <c r="O45" s="3">
        <f>com!O45/(1+0.25*((comrh!O45^2)/(1-comrh!O45)))</f>
        <v>1.7389204202391013</v>
      </c>
      <c r="P45" s="3">
        <f>com!P45/(1+0.25*((comrh!P45^2)/(1-comrh!P45)))</f>
        <v>5.4099746407438705</v>
      </c>
      <c r="Q45" s="3">
        <f>com!Q45/(1+0.25*((comrh!Q45^2)/(1-comrh!Q45)))</f>
        <v>1.7389204202391013</v>
      </c>
      <c r="R45" s="3">
        <f>com!R45/(1+0.25*((comrh!R45^2)/(1-comrh!R45)))</f>
        <v>1.7389204202391013</v>
      </c>
      <c r="S45" s="3">
        <f>com!S45/(1+0.25*((comrh!S45^2)/(1-comrh!S45)))</f>
        <v>5.0235478806907361</v>
      </c>
      <c r="T45" s="3">
        <f>com!T45/(1+0.25*((comrh!T45^2)/(1-comrh!T45)))</f>
        <v>7.3421084410095379</v>
      </c>
      <c r="U45" s="3">
        <f>com!U45/(1+0.25*((comrh!U45^2)/(1-comrh!U45)))</f>
        <v>5.7964014007970039</v>
      </c>
      <c r="V45" s="3">
        <f>com!V45/(1+0.25*((comrh!V45^2)/(1-comrh!V45)))</f>
        <v>1.7389204202391013</v>
      </c>
      <c r="W45" s="3">
        <f>com!W45/(1+0.25*((comrh!W45^2)/(1-comrh!W45)))</f>
        <v>1.9321338002656681</v>
      </c>
      <c r="X45" s="3">
        <f>com!X45/(1+0.25*((comrh!X45^2)/(1-comrh!X45)))</f>
        <v>3.6710542205047689</v>
      </c>
      <c r="Y45" s="3">
        <f>com!Y45/(1+0.25*((comrh!Y45^2)/(1-comrh!Y45)))</f>
        <v>7.148895060982972</v>
      </c>
    </row>
    <row r="46" spans="1:25">
      <c r="A46" s="1">
        <v>41515</v>
      </c>
      <c r="B46" s="3">
        <f>com!B46/(1+0.25*((comrh!B46^2)/(1-comrh!B46)))</f>
        <v>0.97832405339104811</v>
      </c>
      <c r="C46" s="3">
        <f>com!C46/(1+0.25*((comrh!C46^2)/(1-comrh!C46)))</f>
        <v>1.9566481067820962</v>
      </c>
      <c r="D46" s="3">
        <f>com!D46/(1+0.25*((comrh!D46^2)/(1-comrh!D46)))</f>
        <v>0.97832405339104811</v>
      </c>
      <c r="E46" s="3">
        <f>com!E46/(1+0.25*((comrh!E46^2)/(1-comrh!E46)))</f>
        <v>0.97832405339104811</v>
      </c>
      <c r="F46" s="3">
        <f>com!F46/(1+0.25*((comrh!F46^2)/(1-comrh!F46)))</f>
        <v>0.97832405339104811</v>
      </c>
      <c r="G46" s="3">
        <f>com!G46/(1+0.25*((comrh!G46^2)/(1-comrh!G46)))</f>
        <v>0.97832405339104811</v>
      </c>
      <c r="H46" s="3">
        <f>com!H46/(1+0.25*((comrh!H46^2)/(1-comrh!H46)))</f>
        <v>0.97832405339104811</v>
      </c>
      <c r="I46" s="3">
        <f>com!I46/(1+0.25*((comrh!I46^2)/(1-comrh!I46)))</f>
        <v>0.97832405339104811</v>
      </c>
      <c r="J46" s="3">
        <f>com!J46/(1+0.25*((comrh!J46^2)/(1-comrh!J46)))</f>
        <v>1.9566481067820962</v>
      </c>
      <c r="K46" s="3">
        <f>com!K46/(1+0.25*((comrh!K46^2)/(1-comrh!K46)))</f>
        <v>0.97832405339104811</v>
      </c>
      <c r="L46" s="3">
        <f>com!L46/(1+0.25*((comrh!L46^2)/(1-comrh!L46)))</f>
        <v>0.97832405339104811</v>
      </c>
      <c r="M46" s="3">
        <f>com!M46/(1+0.25*((comrh!M46^2)/(1-comrh!M46)))</f>
        <v>0.97832405339104811</v>
      </c>
      <c r="N46" s="3">
        <f>com!N46/(1+0.25*((comrh!N46^2)/(1-comrh!N46)))</f>
        <v>0.97832405339104811</v>
      </c>
      <c r="O46" s="3">
        <f>com!O46/(1+0.25*((comrh!O46^2)/(1-comrh!O46)))</f>
        <v>0.97832405339104811</v>
      </c>
      <c r="P46" s="3">
        <f>com!P46/(1+0.25*((comrh!P46^2)/(1-comrh!P46)))</f>
        <v>0.97832405339104811</v>
      </c>
      <c r="Q46" s="3">
        <f>com!Q46/(1+0.25*((comrh!Q46^2)/(1-comrh!Q46)))</f>
        <v>0.97832405339104811</v>
      </c>
      <c r="R46" s="3">
        <f>com!R46/(1+0.25*((comrh!R46^2)/(1-comrh!R46)))</f>
        <v>0.97832405339104811</v>
      </c>
      <c r="S46" s="3">
        <f>com!S46/(1+0.25*((comrh!S46^2)/(1-comrh!S46)))</f>
        <v>1.9566481067820962</v>
      </c>
      <c r="T46" s="3">
        <f>com!T46/(1+0.25*((comrh!T46^2)/(1-comrh!T46)))</f>
        <v>1.6305400889850803</v>
      </c>
      <c r="U46" s="3">
        <f>com!U46/(1+0.25*((comrh!U46^2)/(1-comrh!U46)))</f>
        <v>1.3044320711880639</v>
      </c>
      <c r="V46" s="3">
        <f>com!V46/(1+0.25*((comrh!V46^2)/(1-comrh!V46)))</f>
        <v>0.97832405339104811</v>
      </c>
      <c r="W46" s="3">
        <f>com!W46/(1+0.25*((comrh!W46^2)/(1-comrh!W46)))</f>
        <v>1.3044320711880639</v>
      </c>
      <c r="X46" s="3">
        <f>com!X46/(1+0.25*((comrh!X46^2)/(1-comrh!X46)))</f>
        <v>1.3044320711880639</v>
      </c>
      <c r="Y46" s="3">
        <f>com!Y46/(1+0.25*((comrh!Y46^2)/(1-comrh!Y46)))</f>
        <v>1.9566481067820962</v>
      </c>
    </row>
    <row r="47" spans="1:25">
      <c r="A47" s="1">
        <v>41516</v>
      </c>
      <c r="B47" s="3">
        <f>com!B47/(1+0.25*((comrh!B47^2)/(1-comrh!B47)))</f>
        <v>1.9498814865610232</v>
      </c>
      <c r="C47" s="3">
        <f>com!C47/(1+0.25*((comrh!C47^2)/(1-comrh!C47)))</f>
        <v>1.2999209910406821</v>
      </c>
      <c r="D47" s="3">
        <f>com!D47/(1+0.25*((comrh!D47^2)/(1-comrh!D47)))</f>
        <v>1.9498814865610232</v>
      </c>
      <c r="E47" s="3">
        <f>com!E47/(1+0.25*((comrh!E47^2)/(1-comrh!E47)))</f>
        <v>2.2748617343211941</v>
      </c>
      <c r="F47" s="3">
        <f>com!F47/(1+0.25*((comrh!F47^2)/(1-comrh!F47)))</f>
        <v>1.6249012388008528</v>
      </c>
      <c r="G47" s="3">
        <f>com!G47/(1+0.25*((comrh!G47^2)/(1-comrh!G47)))</f>
        <v>1.9498814865610232</v>
      </c>
      <c r="H47" s="3">
        <f>com!H47/(1+0.25*((comrh!H47^2)/(1-comrh!H47)))</f>
        <v>1.9498814865610232</v>
      </c>
      <c r="I47" s="3">
        <f>com!I47/(1+0.25*((comrh!I47^2)/(1-comrh!I47)))</f>
        <v>2.5998419820813643</v>
      </c>
      <c r="J47" s="3">
        <f>com!J47/(1+0.25*((comrh!J47^2)/(1-comrh!J47)))</f>
        <v>1.9498814865610232</v>
      </c>
      <c r="K47" s="3">
        <f>com!K47/(1+0.25*((comrh!K47^2)/(1-comrh!K47)))</f>
        <v>0.97494074328051161</v>
      </c>
      <c r="L47" s="3">
        <f>com!L47/(1+0.25*((comrh!L47^2)/(1-comrh!L47)))</f>
        <v>2.5998419820813643</v>
      </c>
      <c r="M47" s="3">
        <f>com!M47/(1+0.25*((comrh!M47^2)/(1-comrh!M47)))</f>
        <v>1.9498814865610232</v>
      </c>
      <c r="N47" s="3">
        <f>com!N47/(1+0.25*((comrh!N47^2)/(1-comrh!N47)))</f>
        <v>0.97494074328051161</v>
      </c>
      <c r="O47" s="3">
        <f>com!O47/(1+0.25*((comrh!O47^2)/(1-comrh!O47)))</f>
        <v>1.6249012388008528</v>
      </c>
      <c r="P47" s="3">
        <f>com!P47/(1+0.25*((comrh!P47^2)/(1-comrh!P47)))</f>
        <v>1.9498814865610232</v>
      </c>
      <c r="Q47" s="3">
        <f>com!Q47/(1+0.25*((comrh!Q47^2)/(1-comrh!Q47)))</f>
        <v>1.9498814865610232</v>
      </c>
      <c r="R47" s="3">
        <f>com!R47/(1+0.25*((comrh!R47^2)/(1-comrh!R47)))</f>
        <v>1.9498814865610232</v>
      </c>
      <c r="S47" s="3">
        <f>com!S47/(1+0.25*((comrh!S47^2)/(1-comrh!S47)))</f>
        <v>2.9248222298415349</v>
      </c>
      <c r="T47" s="3">
        <f>com!T47/(1+0.25*((comrh!T47^2)/(1-comrh!T47)))</f>
        <v>2.9248222298415349</v>
      </c>
      <c r="U47" s="3">
        <f>com!U47/(1+0.25*((comrh!U47^2)/(1-comrh!U47)))</f>
        <v>2.5998419820813643</v>
      </c>
      <c r="V47" s="3">
        <f>com!V47/(1+0.25*((comrh!V47^2)/(1-comrh!V47)))</f>
        <v>1.9498814865610232</v>
      </c>
      <c r="W47" s="3">
        <f>com!W47/(1+0.25*((comrh!W47^2)/(1-comrh!W47)))</f>
        <v>1.9498814865610232</v>
      </c>
      <c r="X47" s="3">
        <f>com!X47/(1+0.25*((comrh!X47^2)/(1-comrh!X47)))</f>
        <v>1.9498814865610232</v>
      </c>
      <c r="Y47" s="3">
        <f>com!Y47/(1+0.25*((comrh!Y47^2)/(1-comrh!Y47)))</f>
        <v>2.5998419820813643</v>
      </c>
    </row>
    <row r="48" spans="1:25">
      <c r="B48" s="3">
        <f>AVERAGE(B24:B47)</f>
        <v>1.9684802439148594</v>
      </c>
      <c r="C48" s="3">
        <f t="shared" ref="C48:Y48" si="1">AVERAGE(C24:C47)</f>
        <v>1.7014361425346554</v>
      </c>
      <c r="D48" s="3">
        <f t="shared" si="1"/>
        <v>10.574255811515057</v>
      </c>
      <c r="E48" s="3">
        <f t="shared" si="1"/>
        <v>2.1119663838290053</v>
      </c>
      <c r="F48" s="3">
        <f t="shared" si="1"/>
        <v>1.9846622853031606</v>
      </c>
      <c r="G48" s="3">
        <f t="shared" si="1"/>
        <v>1.9012501320153972</v>
      </c>
      <c r="H48" s="3">
        <f t="shared" si="1"/>
        <v>1.8320097923706182</v>
      </c>
      <c r="I48" s="3">
        <f t="shared" si="1"/>
        <v>1.9488466982163963</v>
      </c>
      <c r="J48" s="3">
        <f t="shared" si="1"/>
        <v>2.1974436590269408</v>
      </c>
      <c r="K48" s="3">
        <f t="shared" si="1"/>
        <v>1.4811636032155768</v>
      </c>
      <c r="L48" s="3">
        <f t="shared" si="1"/>
        <v>5.364911452233077</v>
      </c>
      <c r="M48" s="3">
        <f t="shared" si="1"/>
        <v>1.5845753178813735</v>
      </c>
      <c r="N48" s="3">
        <f t="shared" si="1"/>
        <v>1.4037268669600327</v>
      </c>
      <c r="O48" s="3">
        <f t="shared" si="1"/>
        <v>2.3490616270560061</v>
      </c>
      <c r="P48" s="3">
        <f t="shared" si="1"/>
        <v>2.0525827141528099</v>
      </c>
      <c r="Q48" s="3">
        <f t="shared" si="1"/>
        <v>2.4553462989204617</v>
      </c>
      <c r="R48" s="3">
        <f t="shared" si="1"/>
        <v>1.5050498629890647</v>
      </c>
      <c r="S48" s="3">
        <f t="shared" si="1"/>
        <v>7.2037457538727478</v>
      </c>
      <c r="T48" s="3">
        <f t="shared" si="1"/>
        <v>7.7098543374361448</v>
      </c>
      <c r="U48" s="3">
        <f t="shared" si="1"/>
        <v>8.9437676546179059</v>
      </c>
      <c r="V48" s="3">
        <f t="shared" si="1"/>
        <v>3.7880971670743904</v>
      </c>
      <c r="W48" s="3">
        <f t="shared" si="1"/>
        <v>8.7921912751939679</v>
      </c>
      <c r="X48" s="3">
        <f t="shared" si="1"/>
        <v>4.7648362811448068</v>
      </c>
      <c r="Y48" s="3">
        <f t="shared" si="1"/>
        <v>9.6697733800720904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14</vt:i4>
      </vt:variant>
    </vt:vector>
  </HeadingPairs>
  <TitlesOfParts>
    <vt:vector size="19" baseType="lpstr">
      <vt:lpstr>bef</vt:lpstr>
      <vt:lpstr>aft</vt:lpstr>
      <vt:lpstr>com</vt:lpstr>
      <vt:lpstr>comrh</vt:lpstr>
      <vt:lpstr>comadj</vt:lpstr>
      <vt:lpstr>Chart1</vt:lpstr>
      <vt:lpstr>Chart2</vt:lpstr>
      <vt:lpstr>Chart3</vt:lpstr>
      <vt:lpstr>Chart4</vt:lpstr>
      <vt:lpstr>Chart11</vt:lpstr>
      <vt:lpstr>Chart12</vt:lpstr>
      <vt:lpstr>bef c</vt:lpstr>
      <vt:lpstr>aft c</vt:lpstr>
      <vt:lpstr>befaqi</vt:lpstr>
      <vt:lpstr>aftaqi</vt:lpstr>
      <vt:lpstr>befr</vt:lpstr>
      <vt:lpstr>aftr</vt:lpstr>
      <vt:lpstr>befaft</vt:lpstr>
      <vt:lpstr>ratioavg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Guo</dc:creator>
  <cp:lastModifiedBy>Alexander Guo</cp:lastModifiedBy>
  <dcterms:created xsi:type="dcterms:W3CDTF">2013-11-11T07:36:16Z</dcterms:created>
  <dcterms:modified xsi:type="dcterms:W3CDTF">2014-03-17T09:02:37Z</dcterms:modified>
</cp:coreProperties>
</file>