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Documents\GitHub\thesis\Driving\"/>
    </mc:Choice>
  </mc:AlternateContent>
  <xr:revisionPtr revIDLastSave="0" documentId="13_ncr:1_{C1287B15-D73A-428F-BE91-DCF121FF9EF8}" xr6:coauthVersionLast="45" xr6:coauthVersionMax="45" xr10:uidLastSave="{00000000-0000-0000-0000-000000000000}"/>
  <bookViews>
    <workbookView xWindow="-120" yWindow="-120" windowWidth="29040" windowHeight="15840" xr2:uid="{4FE18BCF-2BE8-45AF-8827-E8016CDB37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6" i="1" l="1"/>
  <c r="AD87" i="1"/>
  <c r="AE85" i="1" s="1"/>
  <c r="AE80" i="1"/>
  <c r="AE79" i="1"/>
  <c r="AE78" i="1"/>
  <c r="AE77" i="1"/>
  <c r="AE72" i="1"/>
  <c r="AE73" i="1"/>
  <c r="AE74" i="1"/>
  <c r="AE75" i="1"/>
  <c r="AE76" i="1"/>
  <c r="AE71" i="1"/>
  <c r="AE65" i="1"/>
  <c r="AE66" i="1"/>
  <c r="AE64" i="1"/>
  <c r="AE59" i="1"/>
  <c r="AE60" i="1"/>
  <c r="AE61" i="1"/>
  <c r="AE62" i="1"/>
  <c r="AE63" i="1"/>
  <c r="AE58" i="1"/>
  <c r="AD67" i="1"/>
  <c r="AD63" i="1"/>
  <c r="AD81" i="1"/>
  <c r="AD77" i="1"/>
  <c r="AE49" i="1"/>
  <c r="AE50" i="1"/>
  <c r="AE48" i="1"/>
  <c r="AE47" i="1"/>
  <c r="AE43" i="1"/>
  <c r="AE44" i="1"/>
  <c r="AE45" i="1"/>
  <c r="AE46" i="1"/>
  <c r="AE42" i="1"/>
  <c r="AD47" i="1"/>
  <c r="AD51" i="1"/>
  <c r="AI29" i="1"/>
  <c r="AB86" i="1"/>
  <c r="AB85" i="1"/>
  <c r="AB72" i="1"/>
  <c r="AB73" i="1"/>
  <c r="AB74" i="1"/>
  <c r="AB75" i="1"/>
  <c r="AB76" i="1"/>
  <c r="AB77" i="1"/>
  <c r="AB78" i="1"/>
  <c r="AB79" i="1"/>
  <c r="AB80" i="1"/>
  <c r="AB71" i="1"/>
  <c r="AA81" i="1"/>
  <c r="AB59" i="1"/>
  <c r="AB60" i="1"/>
  <c r="AB61" i="1"/>
  <c r="AB62" i="1"/>
  <c r="AB63" i="1"/>
  <c r="AB64" i="1"/>
  <c r="AB65" i="1"/>
  <c r="AB66" i="1"/>
  <c r="AB58" i="1"/>
  <c r="AA67" i="1"/>
  <c r="AB43" i="1"/>
  <c r="AB44" i="1"/>
  <c r="AB45" i="1"/>
  <c r="AB46" i="1"/>
  <c r="AB47" i="1"/>
  <c r="AB48" i="1"/>
  <c r="AB49" i="1"/>
  <c r="AB50" i="1"/>
  <c r="AB42" i="1"/>
  <c r="AA51" i="1"/>
  <c r="AL35" i="1" l="1"/>
  <c r="AL34" i="1"/>
  <c r="AL33" i="1"/>
  <c r="AL32" i="1"/>
  <c r="AK36" i="1"/>
  <c r="AJ36" i="1"/>
  <c r="AL28" i="1"/>
  <c r="AL27" i="1"/>
  <c r="AL29" i="1" s="1"/>
  <c r="AL26" i="1"/>
  <c r="AL25" i="1"/>
  <c r="AL36" i="1" l="1"/>
  <c r="AM35" i="1" s="1"/>
  <c r="AM28" i="1"/>
  <c r="AJ29" i="1"/>
  <c r="AK29" i="1"/>
  <c r="AM34" i="1" l="1"/>
  <c r="AM33" i="1"/>
  <c r="AM32" i="1"/>
  <c r="AM26" i="1"/>
  <c r="AM27" i="1"/>
  <c r="AM25" i="1"/>
</calcChain>
</file>

<file path=xl/sharedStrings.xml><?xml version="1.0" encoding="utf-8"?>
<sst xmlns="http://schemas.openxmlformats.org/spreadsheetml/2006/main" count="250" uniqueCount="79">
  <si>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</si>
  <si>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</si>
  <si>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</si>
  <si>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</si>
  <si>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</si>
  <si>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</si>
  <si>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</si>
  <si>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</si>
  <si>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</si>
  <si>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</si>
  <si>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</si>
  <si>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</si>
  <si>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</si>
  <si>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</si>
  <si>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</si>
  <si>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</si>
  <si>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</si>
  <si>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</si>
  <si>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</si>
  <si>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</si>
  <si>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</si>
  <si>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</si>
  <si>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</si>
  <si>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</si>
  <si>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ev1</t>
  </si>
  <si>
    <t>afternoon work+kids</t>
  </si>
  <si>
    <t>2 adults young</t>
  </si>
  <si>
    <t>ev2</t>
  </si>
  <si>
    <t>mornign work commuter</t>
  </si>
  <si>
    <t>ev3</t>
  </si>
  <si>
    <t>morning work+ kids</t>
  </si>
  <si>
    <t>ev4</t>
  </si>
  <si>
    <t>morning work</t>
  </si>
  <si>
    <t>one person young</t>
  </si>
  <si>
    <t>ev5</t>
  </si>
  <si>
    <t>recreative old</t>
  </si>
  <si>
    <t>one person old</t>
  </si>
  <si>
    <t>ev6</t>
  </si>
  <si>
    <t>ev7</t>
  </si>
  <si>
    <t>recreative young</t>
  </si>
  <si>
    <t>ev8</t>
  </si>
  <si>
    <t>ev9</t>
  </si>
  <si>
    <t>early morning work</t>
  </si>
  <si>
    <t>ev10</t>
  </si>
  <si>
    <t>work family</t>
  </si>
  <si>
    <t>ev11</t>
  </si>
  <si>
    <t>needs old</t>
  </si>
  <si>
    <t>2 adults old</t>
  </si>
  <si>
    <t>ev12</t>
  </si>
  <si>
    <t>ev13</t>
  </si>
  <si>
    <t>ev14</t>
  </si>
  <si>
    <t>ev15</t>
  </si>
  <si>
    <t>ev16</t>
  </si>
  <si>
    <t>recreative family</t>
  </si>
  <si>
    <t>ev17</t>
  </si>
  <si>
    <t>ev18</t>
  </si>
  <si>
    <t>ev19</t>
  </si>
  <si>
    <t>ev20</t>
  </si>
  <si>
    <t>night work</t>
  </si>
  <si>
    <t>ev21</t>
  </si>
  <si>
    <t>ev22</t>
  </si>
  <si>
    <t>ev23</t>
  </si>
  <si>
    <t>ev24</t>
  </si>
  <si>
    <t>ev25</t>
  </si>
  <si>
    <t>ev26</t>
  </si>
  <si>
    <t>ev27</t>
  </si>
  <si>
    <t>ev28</t>
  </si>
  <si>
    <t>ev29</t>
  </si>
  <si>
    <t>ev30</t>
  </si>
  <si>
    <t>number</t>
  </si>
  <si>
    <t>leisure</t>
  </si>
  <si>
    <t>errands</t>
  </si>
  <si>
    <t>commute</t>
  </si>
  <si>
    <t>old</t>
  </si>
  <si>
    <t>young</t>
  </si>
  <si>
    <t>business</t>
  </si>
  <si>
    <t>BEV</t>
  </si>
  <si>
    <t>PHEV</t>
  </si>
  <si>
    <t>18-30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</si>
</sst>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Sheet1!$B$42:$Y$42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40.071428571428569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40.071428571428569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2-4718-844A-7E49FDC57A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Sheet1!$B$43:$Y$43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49.590425531914889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49.590425531914889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2-4718-844A-7E49FDC57AC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Sheet1!$B$44:$Y$44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29.089201877934272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29.089201877934272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2-4718-844A-7E49FDC57AC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Sheet1!$B$45:$Y$45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46.05066079295154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46.05066079295154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2-4718-844A-7E49FDC57AC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Sheet1!$B$46:$Y$46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29.841666666666665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29.841666666666665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2-4718-844A-7E49FDC57AC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Sheet1!$B$47:$Y$47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17.513771186440678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17.513771186440678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E2-4718-844A-7E49FDC57AC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Sheet1!$B$48:$Y$48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84.920370370370364</c:v>
                </c:pt>
                <c:pt idx="3">
                  <c:v>36.394444444444446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84.920370370370364</c:v>
                </c:pt>
                <c:pt idx="12">
                  <c:v>36.394444444444446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E2-4718-844A-7E49FDC57AC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Sheet1!$B$49:$Y$49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90.635416666666657</c:v>
                </c:pt>
                <c:pt idx="5">
                  <c:v>12.947916666666666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90.635416666666657</c:v>
                </c:pt>
                <c:pt idx="14">
                  <c:v>12.947916666666666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E2-4718-844A-7E49FDC57AC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Sheet1!$B$50:$Y$50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88.607503607503602</c:v>
                </c:pt>
                <c:pt idx="4">
                  <c:v>8.8607503607503606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88.607503607503602</c:v>
                </c:pt>
                <c:pt idx="14">
                  <c:v>8.8607503607503606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E2-4718-844A-7E49FDC57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59103"/>
        <c:axId val="633230239"/>
      </c:areaChart>
      <c:catAx>
        <c:axId val="37325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30239"/>
        <c:crosses val="autoZero"/>
        <c:auto val="1"/>
        <c:lblAlgn val="ctr"/>
        <c:lblOffset val="100"/>
        <c:noMultiLvlLbl val="0"/>
      </c:catAx>
      <c:valAx>
        <c:axId val="6332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ev2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Sheet1!$B$58:$Y$58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54.601275917065394</c:v>
                </c:pt>
                <c:pt idx="11">
                  <c:v>10.920255183413079</c:v>
                </c:pt>
                <c:pt idx="12">
                  <c:v>38.22089314194578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0-425C-AFDA-AA6E8A08B01B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ev3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Sheet1!$B$59:$Y$59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6.3990461049284573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15.357710651828299</c:v>
                </c:pt>
                <c:pt idx="11">
                  <c:v>0</c:v>
                </c:pt>
                <c:pt idx="12">
                  <c:v>0</c:v>
                </c:pt>
                <c:pt idx="13">
                  <c:v>6.3990461049284573</c:v>
                </c:pt>
                <c:pt idx="14">
                  <c:v>0</c:v>
                </c:pt>
                <c:pt idx="15">
                  <c:v>10.238473767885532</c:v>
                </c:pt>
                <c:pt idx="16">
                  <c:v>0</c:v>
                </c:pt>
                <c:pt idx="17">
                  <c:v>0</c:v>
                </c:pt>
                <c:pt idx="18">
                  <c:v>8.9586645468998398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0-425C-AFDA-AA6E8A08B01B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ev4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Sheet1!$B$60:$Y$60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18.69125214408233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20.129040770550205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37.382504288164661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0-425C-AFDA-AA6E8A08B01B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ev5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17.818750000000001</c:v>
                </c:pt>
                <c:pt idx="7">
                  <c:v>0</c:v>
                </c:pt>
                <c:pt idx="8">
                  <c:v>17.818750000000001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0-425C-AFDA-AA6E8A08B01B}"/>
            </c:ext>
          </c:extLst>
        </c:ser>
        <c:ser>
          <c:idx val="4"/>
          <c:order val="4"/>
          <c:tx>
            <c:strRef>
              <c:f>Sheet1!$A$62</c:f>
              <c:strCache>
                <c:ptCount val="1"/>
                <c:pt idx="0">
                  <c:v>ev16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9.4863876472978461</c:v>
                </c:pt>
                <c:pt idx="5">
                  <c:v>0.79053230394148721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7.9053230394148724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0-425C-AFDA-AA6E8A08B01B}"/>
            </c:ext>
          </c:extLst>
        </c:ser>
        <c:ser>
          <c:idx val="5"/>
          <c:order val="5"/>
          <c:tx>
            <c:strRef>
              <c:f>Sheet1!$A$63</c:f>
              <c:strCache>
                <c:ptCount val="1"/>
                <c:pt idx="0">
                  <c:v>ev20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13.66152450090744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80-425C-AFDA-AA6E8A08B01B}"/>
            </c:ext>
          </c:extLst>
        </c:ser>
        <c:ser>
          <c:idx val="6"/>
          <c:order val="6"/>
          <c:tx>
            <c:strRef>
              <c:f>Sheet1!$A$64</c:f>
              <c:strCache>
                <c:ptCount val="1"/>
                <c:pt idx="0">
                  <c:v>ev22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100.51097393689986</c:v>
                </c:pt>
                <c:pt idx="5">
                  <c:v>71.793552812071326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100.51097393689986</c:v>
                </c:pt>
                <c:pt idx="14">
                  <c:v>71.793552812071326</c:v>
                </c:pt>
                <c:pt idx="15">
                  <c:v>4.3076131687242798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80-425C-AFDA-AA6E8A08B01B}"/>
            </c:ext>
          </c:extLst>
        </c:ser>
        <c:ser>
          <c:idx val="7"/>
          <c:order val="7"/>
          <c:tx>
            <c:strRef>
              <c:f>Sheet1!$A$65</c:f>
              <c:strCache>
                <c:ptCount val="1"/>
                <c:pt idx="0">
                  <c:v>ev24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106.0725806451613</c:v>
                </c:pt>
                <c:pt idx="17">
                  <c:v>106.0725806451613</c:v>
                </c:pt>
                <c:pt idx="18">
                  <c:v>30.306451612903228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80-425C-AFDA-AA6E8A08B01B}"/>
            </c:ext>
          </c:extLst>
        </c:ser>
        <c:ser>
          <c:idx val="8"/>
          <c:order val="8"/>
          <c:tx>
            <c:strRef>
              <c:f>Sheet1!$A$66</c:f>
              <c:strCache>
                <c:ptCount val="1"/>
                <c:pt idx="0">
                  <c:v>ev30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90.731503941782904</c:v>
                </c:pt>
                <c:pt idx="6">
                  <c:v>7.7769860521528198</c:v>
                </c:pt>
                <c:pt idx="7">
                  <c:v>10.36931473620376</c:v>
                </c:pt>
                <c:pt idx="8">
                  <c:v>32.404108550636749</c:v>
                </c:pt>
                <c:pt idx="9">
                  <c:v>0</c:v>
                </c:pt>
                <c:pt idx="10">
                  <c:v>37.58876591873863</c:v>
                </c:pt>
                <c:pt idx="11">
                  <c:v>0</c:v>
                </c:pt>
                <c:pt idx="12">
                  <c:v>66.104381443298976</c:v>
                </c:pt>
                <c:pt idx="13">
                  <c:v>0</c:v>
                </c:pt>
                <c:pt idx="14">
                  <c:v>6.4808217101273504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80-425C-AFDA-AA6E8A08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65727"/>
        <c:axId val="848656575"/>
      </c:areaChart>
      <c:catAx>
        <c:axId val="8486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56575"/>
        <c:crosses val="autoZero"/>
        <c:auto val="1"/>
        <c:lblAlgn val="ctr"/>
        <c:lblOffset val="100"/>
        <c:noMultiLvlLbl val="0"/>
      </c:catAx>
      <c:valAx>
        <c:axId val="8486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Leisure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ev6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Sheet1!$B$71:$Y$71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35.155172413793103</c:v>
                </c:pt>
                <c:pt idx="12">
                  <c:v>0</c:v>
                </c:pt>
                <c:pt idx="13">
                  <c:v>0</c:v>
                </c:pt>
                <c:pt idx="14">
                  <c:v>35.155172413793103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7-4464-8A10-84AB805C4408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ev11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Sheet1!$B$72:$Y$72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77.393442622950815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7-4464-8A10-84AB805C4408}"/>
            </c:ext>
          </c:extLst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ev12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Sheet1!$B$73:$Y$73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21.5703125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7-4464-8A10-84AB805C4408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ev13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Sheet1!$B$74:$Y$74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27.336633663366335</c:v>
                </c:pt>
                <c:pt idx="9">
                  <c:v>27.336633663366335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7-4464-8A10-84AB805C4408}"/>
            </c:ext>
          </c:extLst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ev15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Sheet1!$B$75:$Y$75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37.940217391304351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7-4464-8A10-84AB805C4408}"/>
            </c:ext>
          </c:extLst>
        </c:ser>
        <c:ser>
          <c:idx val="5"/>
          <c:order val="5"/>
          <c:tx>
            <c:strRef>
              <c:f>Sheet1!$A$76</c:f>
              <c:strCache>
                <c:ptCount val="1"/>
                <c:pt idx="0">
                  <c:v>ev17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Sheet1!$B$76:$Y$76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26.581740976645438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D7-4464-8A10-84AB805C4408}"/>
            </c:ext>
          </c:extLst>
        </c:ser>
        <c:ser>
          <c:idx val="6"/>
          <c:order val="6"/>
          <c:tx>
            <c:strRef>
              <c:f>Sheet1!$A$77</c:f>
              <c:strCache>
                <c:ptCount val="1"/>
                <c:pt idx="0">
                  <c:v>ev19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Sheet1!$B$77:$Y$77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2.8357414448669203</c:v>
                </c:pt>
                <c:pt idx="7">
                  <c:v>0</c:v>
                </c:pt>
                <c:pt idx="8">
                  <c:v>0</c:v>
                </c:pt>
                <c:pt idx="9">
                  <c:v>4.2536121673003802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7-4464-8A10-84AB805C4408}"/>
            </c:ext>
          </c:extLst>
        </c:ser>
        <c:ser>
          <c:idx val="7"/>
          <c:order val="7"/>
          <c:tx>
            <c:strRef>
              <c:f>Sheet1!$A$78</c:f>
              <c:strCache>
                <c:ptCount val="1"/>
                <c:pt idx="0">
                  <c:v>ev25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Sheet1!$B$78:$Y$78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85.301444942700556</c:v>
                </c:pt>
                <c:pt idx="10">
                  <c:v>85.301444942700556</c:v>
                </c:pt>
                <c:pt idx="11">
                  <c:v>73.115524236600479</c:v>
                </c:pt>
                <c:pt idx="12">
                  <c:v>0</c:v>
                </c:pt>
                <c:pt idx="13">
                  <c:v>0.60929603530500398</c:v>
                </c:pt>
                <c:pt idx="14">
                  <c:v>0.2437184141220016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D7-4464-8A10-84AB805C4408}"/>
            </c:ext>
          </c:extLst>
        </c:ser>
        <c:ser>
          <c:idx val="8"/>
          <c:order val="8"/>
          <c:tx>
            <c:strRef>
              <c:f>Sheet1!$A$79</c:f>
              <c:strCache>
                <c:ptCount val="1"/>
                <c:pt idx="0">
                  <c:v>ev27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Sheet1!$B$79:$Y$79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21.421818181818182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71.406060606060606</c:v>
                </c:pt>
                <c:pt idx="13">
                  <c:v>0</c:v>
                </c:pt>
                <c:pt idx="14">
                  <c:v>42.843636363636364</c:v>
                </c:pt>
                <c:pt idx="15">
                  <c:v>99.968484848484849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D7-4464-8A10-84AB805C4408}"/>
            </c:ext>
          </c:extLst>
        </c:ser>
        <c:ser>
          <c:idx val="9"/>
          <c:order val="9"/>
          <c:tx>
            <c:strRef>
              <c:f>Sheet1!$A$80</c:f>
              <c:strCache>
                <c:ptCount val="1"/>
                <c:pt idx="0">
                  <c:v>ev28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Sheet1!$B$80:$Y$80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25.41421568627451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38.121323529411768</c:v>
                </c:pt>
                <c:pt idx="8">
                  <c:v>38.121323529411768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25.41421568627451</c:v>
                </c:pt>
                <c:pt idx="13">
                  <c:v>0</c:v>
                </c:pt>
                <c:pt idx="14">
                  <c:v>0</c:v>
                </c:pt>
                <c:pt idx="15">
                  <c:v>38.121323529411768</c:v>
                </c:pt>
                <c:pt idx="16">
                  <c:v>0</c:v>
                </c:pt>
                <c:pt idx="17">
                  <c:v>38.121323529411768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D7-4464-8A10-84AB805C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25327"/>
        <c:axId val="792725743"/>
      </c:areaChart>
      <c:catAx>
        <c:axId val="792725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25743"/>
        <c:crosses val="autoZero"/>
        <c:auto val="1"/>
        <c:lblAlgn val="ctr"/>
        <c:lblOffset val="100"/>
        <c:noMultiLvlLbl val="0"/>
      </c:catAx>
      <c:valAx>
        <c:axId val="7927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2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13950993352111E-2"/>
          <c:y val="0.25425885182650226"/>
          <c:w val="0.89272716822805909"/>
          <c:h val="0.42989951484714556"/>
        </c:manualLayout>
      </c:layout>
      <c:areaChart>
        <c:grouping val="stack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ev10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Sheet1!$B$85:$Y$85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7.7334710743801649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7.7334710743801649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3C8-A529-4166E490D879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ev21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Sheet1!$B$86:$Y$86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74.55</c:v>
                </c:pt>
                <c:pt idx="4">
                  <c:v>74.55</c:v>
                </c:pt>
                <c:pt idx="5">
                  <c:v>74.55</c:v>
                </c:pt>
                <c:pt idx="6">
                  <c:v>74.55</c:v>
                </c:pt>
                <c:pt idx="7">
                  <c:v>21.299999999999997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74.55</c:v>
                </c:pt>
                <c:pt idx="15">
                  <c:v>74.55</c:v>
                </c:pt>
                <c:pt idx="16">
                  <c:v>74.55</c:v>
                </c:pt>
                <c:pt idx="17">
                  <c:v>74.55</c:v>
                </c:pt>
                <c:pt idx="18">
                  <c:v>21.299999999999997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8-43C8-A529-4166E490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82543"/>
        <c:axId val="796479215"/>
      </c:areaChart>
      <c:catAx>
        <c:axId val="796482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79215"/>
        <c:crosses val="autoZero"/>
        <c:auto val="1"/>
        <c:lblAlgn val="ctr"/>
        <c:lblOffset val="100"/>
        <c:noMultiLvlLbl val="0"/>
      </c:catAx>
      <c:valAx>
        <c:axId val="7964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8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209551</xdr:colOff>
      <xdr:row>40</xdr:row>
      <xdr:rowOff>0</xdr:rowOff>
    </xdr:from>
    <xdr:to>
      <xdr:col>18</xdr:col>
      <xdr:colOff>114301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0458F-E1D5-43BE-9098-00C4AEFCF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352424</xdr:colOff>
      <xdr:row>56</xdr:row>
      <xdr:rowOff>171450</xdr:rowOff>
    </xdr:from>
    <xdr:to>
      <xdr:col>19</xdr:col>
      <xdr:colOff>295275</xdr:colOff>
      <xdr:row>66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DC4FF-14F1-425D-9486-E815BC253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461614</xdr:colOff>
      <xdr:row>69</xdr:row>
      <xdr:rowOff>99664</xdr:rowOff>
    </xdr:from>
    <xdr:to>
      <xdr:col>19</xdr:col>
      <xdr:colOff>200490</xdr:colOff>
      <xdr:row>79</xdr:row>
      <xdr:rowOff>114067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D6A8C-C0EC-46EC-95B7-3672C3A42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464402</xdr:colOff>
      <xdr:row>86</xdr:row>
      <xdr:rowOff>20444</xdr:rowOff>
    </xdr:from>
    <xdr:to>
      <xdr:col>14</xdr:col>
      <xdr:colOff>197703</xdr:colOff>
      <xdr:row>95</xdr:row>
      <xdr:rowOff>153909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40DD65-D6D0-45F7-B98F-CDFA315F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9A29-2F89-404C-89CB-13CF5CF65DF7}">
  <dimension ref="A1:AM87"/>
  <sheetViews>
    <sheetView tabSelected="1" zoomScale="70" workbookViewId="0">
      <selection activeCell="AE44" sqref="AE44"/>
    </sheetView>
  </sheetViews>
  <sheetFormatPr defaultRowHeight="15" x14ac:dyDescent="0.25"/>
  <cols>
    <col min="27" max="27" width="8" bestFit="1" customWidth="1"/>
    <col min="29" max="29" width="24.7109375" bestFit="1" customWidth="1"/>
  </cols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69</v>
      </c>
    </row>
    <row r="2" spans="1:35" x14ac:dyDescent="0.2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40.071428571428569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40.071428571428569</v>
      </c>
      <c r="X2">
        <v>0</v>
      </c>
      <c r="Y2">
        <v>0</v>
      </c>
      <c r="AA2">
        <v>28</v>
      </c>
      <c r="AC2" t="s">
        <v>72</v>
      </c>
      <c r="AH2" t="s">
        <v>25</v>
      </c>
      <c r="AI2" t="s">
        <v>26</v>
      </c>
    </row>
    <row r="3" spans="1:35" x14ac:dyDescent="0.25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54.601275917065394</v>
      </c>
      <c r="M3">
        <v>10.920255183413079</v>
      </c>
      <c r="N3">
        <v>38.22089314194578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v>66</v>
      </c>
      <c r="AC3" t="s">
        <v>71</v>
      </c>
      <c r="AH3" t="s">
        <v>28</v>
      </c>
      <c r="AI3" t="s">
        <v>26</v>
      </c>
    </row>
    <row r="4" spans="1:35" x14ac:dyDescent="0.25">
      <c r="A4" t="s">
        <v>29</v>
      </c>
      <c r="B4">
        <v>0</v>
      </c>
      <c r="C4">
        <v>0</v>
      </c>
      <c r="D4">
        <v>0</v>
      </c>
      <c r="E4">
        <v>0</v>
      </c>
      <c r="F4">
        <v>6.3990461049284573</v>
      </c>
      <c r="G4">
        <v>0</v>
      </c>
      <c r="H4">
        <v>0</v>
      </c>
      <c r="I4">
        <v>0</v>
      </c>
      <c r="J4">
        <v>0</v>
      </c>
      <c r="K4">
        <v>0</v>
      </c>
      <c r="L4">
        <v>15.357710651828299</v>
      </c>
      <c r="M4">
        <v>0</v>
      </c>
      <c r="N4">
        <v>0</v>
      </c>
      <c r="O4">
        <v>6.3990461049284573</v>
      </c>
      <c r="P4">
        <v>0</v>
      </c>
      <c r="Q4">
        <v>10.238473767885532</v>
      </c>
      <c r="R4">
        <v>0</v>
      </c>
      <c r="S4">
        <v>0</v>
      </c>
      <c r="T4">
        <v>8.9586645468998398</v>
      </c>
      <c r="U4">
        <v>0</v>
      </c>
      <c r="V4">
        <v>0</v>
      </c>
      <c r="W4">
        <v>0</v>
      </c>
      <c r="X4">
        <v>0</v>
      </c>
      <c r="Y4">
        <v>0</v>
      </c>
      <c r="AA4">
        <v>68</v>
      </c>
      <c r="AC4" t="s">
        <v>71</v>
      </c>
      <c r="AH4" t="s">
        <v>30</v>
      </c>
      <c r="AI4" t="s">
        <v>26</v>
      </c>
    </row>
    <row r="5" spans="1:35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18.69125214408233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20.129040770550205</v>
      </c>
      <c r="P5">
        <v>0</v>
      </c>
      <c r="Q5">
        <v>0</v>
      </c>
      <c r="R5">
        <v>0</v>
      </c>
      <c r="S5">
        <v>37.382504288164661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143</v>
      </c>
      <c r="AC5" t="s">
        <v>71</v>
      </c>
      <c r="AH5" t="s">
        <v>32</v>
      </c>
      <c r="AI5" t="s">
        <v>33</v>
      </c>
    </row>
    <row r="6" spans="1:35" x14ac:dyDescent="0.2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17.818750000000001</v>
      </c>
      <c r="I6">
        <v>0</v>
      </c>
      <c r="J6">
        <v>17.818750000000001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160</v>
      </c>
      <c r="AC6" t="s">
        <v>71</v>
      </c>
      <c r="AH6" t="s">
        <v>35</v>
      </c>
      <c r="AI6" t="s">
        <v>36</v>
      </c>
    </row>
    <row r="7" spans="1:35" x14ac:dyDescent="0.2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35.155172413793103</v>
      </c>
      <c r="N7">
        <v>0</v>
      </c>
      <c r="O7">
        <v>0</v>
      </c>
      <c r="P7">
        <v>35.155172413793103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174</v>
      </c>
      <c r="AC7" t="s">
        <v>70</v>
      </c>
      <c r="AH7" t="s">
        <v>32</v>
      </c>
      <c r="AI7" t="s">
        <v>33</v>
      </c>
    </row>
    <row r="8" spans="1:35" x14ac:dyDescent="0.25">
      <c r="A8" t="s">
        <v>38</v>
      </c>
      <c r="B8">
        <v>0</v>
      </c>
      <c r="C8">
        <v>0</v>
      </c>
      <c r="D8">
        <v>0</v>
      </c>
      <c r="E8">
        <v>49.590425531914889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49.590425531914889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188</v>
      </c>
      <c r="AC8" t="s">
        <v>72</v>
      </c>
      <c r="AH8" t="s">
        <v>39</v>
      </c>
      <c r="AI8" t="s">
        <v>33</v>
      </c>
    </row>
    <row r="9" spans="1:35" x14ac:dyDescent="0.25">
      <c r="A9" t="s">
        <v>40</v>
      </c>
      <c r="B9">
        <v>0</v>
      </c>
      <c r="C9">
        <v>0</v>
      </c>
      <c r="D9">
        <v>0</v>
      </c>
      <c r="E9">
        <v>0</v>
      </c>
      <c r="F9">
        <v>29.089201877934272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29.089201877934272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213</v>
      </c>
      <c r="AC9" t="s">
        <v>72</v>
      </c>
      <c r="AH9" t="s">
        <v>39</v>
      </c>
      <c r="AI9" t="s">
        <v>33</v>
      </c>
    </row>
    <row r="10" spans="1:35" x14ac:dyDescent="0.25">
      <c r="A10" t="s">
        <v>41</v>
      </c>
      <c r="B10">
        <v>0</v>
      </c>
      <c r="C10">
        <v>0</v>
      </c>
      <c r="D10">
        <v>0</v>
      </c>
      <c r="E10">
        <v>0</v>
      </c>
      <c r="F10">
        <v>46.05066079295154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46.05066079295154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227</v>
      </c>
      <c r="AC10" t="s">
        <v>72</v>
      </c>
      <c r="AH10" t="s">
        <v>42</v>
      </c>
      <c r="AI10" t="s">
        <v>33</v>
      </c>
    </row>
    <row r="11" spans="1:35" x14ac:dyDescent="0.25">
      <c r="A11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7.7334710743801649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7.7334710743801649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242</v>
      </c>
      <c r="AC11" t="s">
        <v>75</v>
      </c>
      <c r="AH11" t="s">
        <v>44</v>
      </c>
      <c r="AI11" t="s">
        <v>26</v>
      </c>
    </row>
    <row r="12" spans="1:35" x14ac:dyDescent="0.25">
      <c r="A12" t="s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77.393442622950815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244</v>
      </c>
      <c r="AC12" t="s">
        <v>70</v>
      </c>
      <c r="AH12" t="s">
        <v>46</v>
      </c>
      <c r="AI12" t="s">
        <v>47</v>
      </c>
    </row>
    <row r="13" spans="1:35" x14ac:dyDescent="0.25">
      <c r="A1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21.5703125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>
        <v>256</v>
      </c>
      <c r="AC13" t="s">
        <v>70</v>
      </c>
      <c r="AH13" t="s">
        <v>39</v>
      </c>
      <c r="AI13" t="s">
        <v>33</v>
      </c>
    </row>
    <row r="14" spans="1:35" x14ac:dyDescent="0.25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27.336633663366335</v>
      </c>
      <c r="K14">
        <v>27.336633663366335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>
        <v>303</v>
      </c>
      <c r="AC14" t="s">
        <v>70</v>
      </c>
      <c r="AH14" t="s">
        <v>35</v>
      </c>
      <c r="AI14" t="s">
        <v>36</v>
      </c>
    </row>
    <row r="15" spans="1:35" x14ac:dyDescent="0.25">
      <c r="A15" t="s">
        <v>50</v>
      </c>
      <c r="B15">
        <v>0</v>
      </c>
      <c r="C15">
        <v>0</v>
      </c>
      <c r="D15">
        <v>0</v>
      </c>
      <c r="E15">
        <v>29.841666666666665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29.841666666666665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v>360</v>
      </c>
      <c r="AC15" t="s">
        <v>72</v>
      </c>
      <c r="AH15" t="s">
        <v>35</v>
      </c>
      <c r="AI15" t="s">
        <v>36</v>
      </c>
    </row>
    <row r="16" spans="1:35" x14ac:dyDescent="0.25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37.940217391304351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>
        <v>368</v>
      </c>
      <c r="AC16" t="s">
        <v>70</v>
      </c>
      <c r="AH16" t="s">
        <v>35</v>
      </c>
      <c r="AI16" t="s">
        <v>47</v>
      </c>
    </row>
    <row r="17" spans="1:39" x14ac:dyDescent="0.25">
      <c r="A17" t="s">
        <v>52</v>
      </c>
      <c r="B17">
        <v>0</v>
      </c>
      <c r="C17">
        <v>0</v>
      </c>
      <c r="D17">
        <v>0</v>
      </c>
      <c r="E17">
        <v>0</v>
      </c>
      <c r="F17">
        <v>9.4863876472978461</v>
      </c>
      <c r="G17">
        <v>0.79053230394148721</v>
      </c>
      <c r="H17">
        <v>0</v>
      </c>
      <c r="I17">
        <v>0</v>
      </c>
      <c r="J17">
        <v>0</v>
      </c>
      <c r="K17">
        <v>0</v>
      </c>
      <c r="L17">
        <v>0</v>
      </c>
      <c r="M17">
        <v>7.9053230394148724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428</v>
      </c>
      <c r="AC17" t="s">
        <v>71</v>
      </c>
      <c r="AH17" t="s">
        <v>53</v>
      </c>
      <c r="AI17" t="s">
        <v>26</v>
      </c>
    </row>
    <row r="18" spans="1:39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26.581740976645438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>
        <v>471</v>
      </c>
      <c r="AC18" t="s">
        <v>70</v>
      </c>
      <c r="AH18" t="s">
        <v>35</v>
      </c>
      <c r="AI18" t="s">
        <v>47</v>
      </c>
    </row>
    <row r="19" spans="1:39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17.513771186440678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17.513771186440678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v>472</v>
      </c>
      <c r="AC19" t="s">
        <v>72</v>
      </c>
      <c r="AH19" t="s">
        <v>35</v>
      </c>
      <c r="AI19" t="s">
        <v>36</v>
      </c>
    </row>
    <row r="20" spans="1:39" x14ac:dyDescent="0.25">
      <c r="A20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2.8357414448669203</v>
      </c>
      <c r="I20">
        <v>0</v>
      </c>
      <c r="J20">
        <v>0</v>
      </c>
      <c r="K20">
        <v>4.2536121673003802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v>526</v>
      </c>
      <c r="AC20" t="s">
        <v>70</v>
      </c>
      <c r="AH20" t="s">
        <v>35</v>
      </c>
      <c r="AI20" t="s">
        <v>36</v>
      </c>
    </row>
    <row r="21" spans="1:39" x14ac:dyDescent="0.25">
      <c r="A2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13.66152450090744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>
        <v>1102</v>
      </c>
      <c r="AC21" t="s">
        <v>71</v>
      </c>
      <c r="AH21" t="s">
        <v>58</v>
      </c>
      <c r="AI21" t="s">
        <v>33</v>
      </c>
    </row>
    <row r="22" spans="1:39" x14ac:dyDescent="0.25">
      <c r="A22" t="s">
        <v>59</v>
      </c>
      <c r="B22">
        <v>0</v>
      </c>
      <c r="C22">
        <v>0</v>
      </c>
      <c r="D22">
        <v>0</v>
      </c>
      <c r="E22">
        <v>74.55</v>
      </c>
      <c r="F22">
        <v>74.55</v>
      </c>
      <c r="G22">
        <v>74.55</v>
      </c>
      <c r="H22">
        <v>74.55</v>
      </c>
      <c r="I22">
        <v>21.299999999999997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74.55</v>
      </c>
      <c r="Q22">
        <v>74.55</v>
      </c>
      <c r="R22">
        <v>74.55</v>
      </c>
      <c r="S22">
        <v>74.55</v>
      </c>
      <c r="T22">
        <v>21.299999999999997</v>
      </c>
      <c r="U22">
        <v>0</v>
      </c>
      <c r="V22">
        <v>0</v>
      </c>
      <c r="W22">
        <v>0</v>
      </c>
      <c r="X22">
        <v>0</v>
      </c>
      <c r="Y22">
        <v>0</v>
      </c>
      <c r="AA22">
        <v>11</v>
      </c>
      <c r="AC22" t="s">
        <v>75</v>
      </c>
    </row>
    <row r="23" spans="1:39" x14ac:dyDescent="0.25">
      <c r="A23" t="s">
        <v>60</v>
      </c>
      <c r="B23">
        <v>0</v>
      </c>
      <c r="C23">
        <v>0</v>
      </c>
      <c r="D23">
        <v>0</v>
      </c>
      <c r="E23">
        <v>0</v>
      </c>
      <c r="F23">
        <v>100.51097393689986</v>
      </c>
      <c r="G23">
        <v>71.793552812071326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100.51097393689986</v>
      </c>
      <c r="P23">
        <v>71.793552812071326</v>
      </c>
      <c r="Q23">
        <v>4.3076131687242798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>
        <v>24</v>
      </c>
      <c r="AC23" t="s">
        <v>71</v>
      </c>
    </row>
    <row r="24" spans="1:39" x14ac:dyDescent="0.25">
      <c r="A24" t="s">
        <v>61</v>
      </c>
      <c r="B24">
        <v>0</v>
      </c>
      <c r="C24">
        <v>0</v>
      </c>
      <c r="D24">
        <v>84.920370370370364</v>
      </c>
      <c r="E24">
        <v>36.394444444444446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84.920370370370406</v>
      </c>
      <c r="N24">
        <v>36.394444444444446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>
        <v>27</v>
      </c>
      <c r="AC24" t="s">
        <v>72</v>
      </c>
      <c r="AG24" t="s">
        <v>76</v>
      </c>
      <c r="AI24" t="s">
        <v>78</v>
      </c>
      <c r="AJ24" t="s">
        <v>74</v>
      </c>
      <c r="AK24" t="s">
        <v>73</v>
      </c>
    </row>
    <row r="25" spans="1:39" x14ac:dyDescent="0.25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106.0725806451613</v>
      </c>
      <c r="S25">
        <v>106.0725806451613</v>
      </c>
      <c r="T25">
        <v>30.306451612903228</v>
      </c>
      <c r="U25">
        <v>0</v>
      </c>
      <c r="V25">
        <v>0</v>
      </c>
      <c r="W25">
        <v>0</v>
      </c>
      <c r="X25">
        <v>0</v>
      </c>
      <c r="Y25">
        <v>0</v>
      </c>
      <c r="AA25">
        <v>31</v>
      </c>
      <c r="AC25" t="s">
        <v>71</v>
      </c>
      <c r="AH25" t="s">
        <v>72</v>
      </c>
      <c r="AI25">
        <v>36.299999999999997</v>
      </c>
      <c r="AJ25">
        <v>31.1</v>
      </c>
      <c r="AK25">
        <v>3.5</v>
      </c>
      <c r="AL25">
        <f>SUMIF(AC2:AC21,AH25,AA2:AA21)</f>
        <v>1488</v>
      </c>
      <c r="AM25" s="1">
        <f>AL25/$AL$29</f>
        <v>0.24639841033283658</v>
      </c>
    </row>
    <row r="26" spans="1:39" x14ac:dyDescent="0.25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85.301444942700556</v>
      </c>
      <c r="L26">
        <v>85.301444942700556</v>
      </c>
      <c r="M26">
        <v>73.115524236600479</v>
      </c>
      <c r="N26">
        <v>0</v>
      </c>
      <c r="O26">
        <v>0.60929603530500398</v>
      </c>
      <c r="P26">
        <v>0.2437184141220016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42</v>
      </c>
      <c r="AC26" t="s">
        <v>70</v>
      </c>
      <c r="AH26" t="s">
        <v>71</v>
      </c>
      <c r="AI26">
        <v>22.3</v>
      </c>
      <c r="AJ26">
        <v>28.1</v>
      </c>
      <c r="AK26">
        <v>41.6</v>
      </c>
      <c r="AL26">
        <f>SUMIF(AC2:AC21,AH26,AA2:AA21)</f>
        <v>1967</v>
      </c>
      <c r="AM26" s="1">
        <f>AL26/$AL$29</f>
        <v>0.32571617817519455</v>
      </c>
    </row>
    <row r="27" spans="1:39" x14ac:dyDescent="0.25">
      <c r="A27" t="s">
        <v>64</v>
      </c>
      <c r="B27">
        <v>0</v>
      </c>
      <c r="C27">
        <v>0</v>
      </c>
      <c r="D27">
        <v>0</v>
      </c>
      <c r="E27">
        <v>0</v>
      </c>
      <c r="F27">
        <v>90.635416666666657</v>
      </c>
      <c r="G27">
        <v>12.947916666666666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90.635416666666657</v>
      </c>
      <c r="P27">
        <v>12.947916666666666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v>48</v>
      </c>
      <c r="AC27" t="s">
        <v>72</v>
      </c>
      <c r="AH27" t="s">
        <v>70</v>
      </c>
      <c r="AI27">
        <v>38.4</v>
      </c>
      <c r="AJ27">
        <v>36.299999999999997</v>
      </c>
      <c r="AK27">
        <v>54</v>
      </c>
      <c r="AL27">
        <f>SUMIF(AC2:AC21,AH27,AA2:AA21)</f>
        <v>2342</v>
      </c>
      <c r="AM27" s="1">
        <f>AL27/$AL$29</f>
        <v>0.38781255174697798</v>
      </c>
    </row>
    <row r="28" spans="1:39" x14ac:dyDescent="0.25">
      <c r="A28" t="s">
        <v>65</v>
      </c>
      <c r="B28">
        <v>0</v>
      </c>
      <c r="C28">
        <v>0</v>
      </c>
      <c r="D28">
        <v>0</v>
      </c>
      <c r="E28">
        <v>21.421818181818182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71.406060606060606</v>
      </c>
      <c r="O28">
        <v>0</v>
      </c>
      <c r="P28">
        <v>42.843636363636364</v>
      </c>
      <c r="Q28">
        <v>99.968484848484849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v>50</v>
      </c>
      <c r="AC28" t="s">
        <v>70</v>
      </c>
      <c r="AH28" t="s">
        <v>75</v>
      </c>
      <c r="AI28">
        <v>2.9</v>
      </c>
      <c r="AJ28">
        <v>4.5</v>
      </c>
      <c r="AK28">
        <v>0.9</v>
      </c>
      <c r="AL28">
        <f>SUMIF(AC2:AC21,AH28,AA2:AA21)</f>
        <v>242</v>
      </c>
      <c r="AM28" s="1">
        <f>AL28/$AL$29</f>
        <v>4.0072859744990891E-2</v>
      </c>
    </row>
    <row r="29" spans="1:39" x14ac:dyDescent="0.25">
      <c r="A29" t="s">
        <v>66</v>
      </c>
      <c r="B29">
        <v>0</v>
      </c>
      <c r="C29">
        <v>0</v>
      </c>
      <c r="D29">
        <v>0</v>
      </c>
      <c r="E29">
        <v>25.41421568627451</v>
      </c>
      <c r="F29">
        <v>0</v>
      </c>
      <c r="G29">
        <v>0</v>
      </c>
      <c r="H29">
        <v>0</v>
      </c>
      <c r="I29">
        <v>38.121323529411768</v>
      </c>
      <c r="J29">
        <v>38.121323529411768</v>
      </c>
      <c r="K29">
        <v>0</v>
      </c>
      <c r="L29">
        <v>0</v>
      </c>
      <c r="M29">
        <v>0</v>
      </c>
      <c r="N29">
        <v>25.41421568627451</v>
      </c>
      <c r="O29">
        <v>0</v>
      </c>
      <c r="P29">
        <v>0</v>
      </c>
      <c r="Q29">
        <v>38.121323529411768</v>
      </c>
      <c r="R29">
        <v>0</v>
      </c>
      <c r="S29">
        <v>38.121323529411768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v>51</v>
      </c>
      <c r="AC29" t="s">
        <v>70</v>
      </c>
      <c r="AI29">
        <f>SUM(AI25:AI28)</f>
        <v>99.9</v>
      </c>
      <c r="AJ29">
        <f>SUM(AJ25:AJ28)</f>
        <v>100</v>
      </c>
      <c r="AK29">
        <f>SUM(AK25:AK28)</f>
        <v>100</v>
      </c>
      <c r="AL29">
        <f>SUM(AL25:AL28)</f>
        <v>6039</v>
      </c>
    </row>
    <row r="30" spans="1:39" x14ac:dyDescent="0.25">
      <c r="A30" t="s">
        <v>67</v>
      </c>
      <c r="B30">
        <v>0</v>
      </c>
      <c r="C30">
        <v>0</v>
      </c>
      <c r="D30">
        <v>0</v>
      </c>
      <c r="E30">
        <v>88.607503607503602</v>
      </c>
      <c r="F30">
        <v>8.8607503607503606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88.607503607503602</v>
      </c>
      <c r="P30">
        <v>8.8607503607503606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v>63</v>
      </c>
      <c r="AC30" t="s">
        <v>72</v>
      </c>
    </row>
    <row r="31" spans="1:39" x14ac:dyDescent="0.25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90.731503941782904</v>
      </c>
      <c r="H31">
        <v>7.7769860521528198</v>
      </c>
      <c r="I31">
        <v>10.36931473620376</v>
      </c>
      <c r="J31">
        <v>32.404108550636749</v>
      </c>
      <c r="K31">
        <v>0</v>
      </c>
      <c r="L31">
        <v>37.58876591873863</v>
      </c>
      <c r="M31">
        <v>0</v>
      </c>
      <c r="N31">
        <v>66.104381443298976</v>
      </c>
      <c r="O31">
        <v>0</v>
      </c>
      <c r="P31">
        <v>6.4808217101273504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v>68</v>
      </c>
      <c r="AC31" t="s">
        <v>71</v>
      </c>
      <c r="AG31" t="s">
        <v>77</v>
      </c>
      <c r="AJ31" t="s">
        <v>74</v>
      </c>
      <c r="AK31" t="s">
        <v>73</v>
      </c>
    </row>
    <row r="32" spans="1:39" x14ac:dyDescent="0.25">
      <c r="AH32" t="s">
        <v>72</v>
      </c>
      <c r="AJ32">
        <v>31.1</v>
      </c>
      <c r="AK32">
        <v>3.5</v>
      </c>
      <c r="AL32">
        <f>SUMIF(AC22:AC31,AH32,AA22:AA31)</f>
        <v>138</v>
      </c>
      <c r="AM32" s="1">
        <f>AL32/$AL$36</f>
        <v>0.3325301204819277</v>
      </c>
    </row>
    <row r="33" spans="1:39" x14ac:dyDescent="0.25">
      <c r="AH33" t="s">
        <v>71</v>
      </c>
      <c r="AJ33">
        <v>28.1</v>
      </c>
      <c r="AK33">
        <v>41.6</v>
      </c>
      <c r="AL33">
        <f>SUMIF(AC22:AC31,AH33,AA22:AA31)</f>
        <v>123</v>
      </c>
      <c r="AM33" s="1">
        <f>AL33/$AL$36</f>
        <v>0.29638554216867469</v>
      </c>
    </row>
    <row r="34" spans="1:39" x14ac:dyDescent="0.25">
      <c r="AH34" t="s">
        <v>70</v>
      </c>
      <c r="AJ34">
        <v>36.299999999999997</v>
      </c>
      <c r="AK34">
        <v>54</v>
      </c>
      <c r="AL34">
        <f>SUMIF(AC22:AC31,AH34,AA22:AA31)</f>
        <v>143</v>
      </c>
      <c r="AM34" s="1">
        <f>AL34/$AL$36</f>
        <v>0.34457831325301203</v>
      </c>
    </row>
    <row r="35" spans="1:39" x14ac:dyDescent="0.25">
      <c r="AH35" t="s">
        <v>75</v>
      </c>
      <c r="AJ35">
        <v>4.5</v>
      </c>
      <c r="AK35">
        <v>0.9</v>
      </c>
      <c r="AL35">
        <f>SUMIF(AC22:AC31,AH35,AA22:AA31)</f>
        <v>11</v>
      </c>
      <c r="AM35" s="1">
        <f>AL35/$AL$36</f>
        <v>2.6506024096385541E-2</v>
      </c>
    </row>
    <row r="36" spans="1:39" x14ac:dyDescent="0.25">
      <c r="AJ36">
        <f>SUM(AJ32:AJ35)</f>
        <v>100</v>
      </c>
      <c r="AK36">
        <f>SUM(AK32:AK35)</f>
        <v>100</v>
      </c>
      <c r="AL36">
        <f>SUM(AL32:AL35)</f>
        <v>415</v>
      </c>
    </row>
    <row r="42" spans="1:39" x14ac:dyDescent="0.25">
      <c r="A42" t="s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40.071428571428569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40.071428571428569</v>
      </c>
      <c r="X42">
        <v>0</v>
      </c>
      <c r="Y42">
        <v>0</v>
      </c>
      <c r="AA42">
        <v>28</v>
      </c>
      <c r="AB42">
        <f>AA42/$AA$51</f>
        <v>1.7220172201722016E-2</v>
      </c>
      <c r="AC42" t="s">
        <v>72</v>
      </c>
      <c r="AE42">
        <f>AA42/AD$47</f>
        <v>1.8817204301075269E-2</v>
      </c>
      <c r="AH42" t="s">
        <v>25</v>
      </c>
      <c r="AI42" t="s">
        <v>26</v>
      </c>
    </row>
    <row r="43" spans="1:39" x14ac:dyDescent="0.25">
      <c r="A43" t="s">
        <v>38</v>
      </c>
      <c r="B43">
        <v>0</v>
      </c>
      <c r="C43">
        <v>0</v>
      </c>
      <c r="D43">
        <v>0</v>
      </c>
      <c r="E43">
        <v>49.590425531914889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49.590425531914889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A43">
        <v>188</v>
      </c>
      <c r="AB43">
        <f t="shared" ref="AB43:AB50" si="0">AA43/$AA$51</f>
        <v>0.11562115621156212</v>
      </c>
      <c r="AC43" t="s">
        <v>72</v>
      </c>
      <c r="AE43">
        <f t="shared" ref="AE43:AE46" si="1">AA43/AD$47</f>
        <v>0.12634408602150538</v>
      </c>
      <c r="AH43" t="s">
        <v>39</v>
      </c>
      <c r="AI43" t="s">
        <v>33</v>
      </c>
    </row>
    <row r="44" spans="1:39" x14ac:dyDescent="0.25">
      <c r="A44" t="s">
        <v>40</v>
      </c>
      <c r="B44">
        <v>0</v>
      </c>
      <c r="C44">
        <v>0</v>
      </c>
      <c r="D44">
        <v>0</v>
      </c>
      <c r="E44">
        <v>0</v>
      </c>
      <c r="F44">
        <v>29.089201877934272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29.089201877934272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A44">
        <v>213</v>
      </c>
      <c r="AB44">
        <f t="shared" si="0"/>
        <v>0.13099630996309963</v>
      </c>
      <c r="AC44" t="s">
        <v>72</v>
      </c>
      <c r="AE44">
        <f t="shared" si="1"/>
        <v>0.14314516129032259</v>
      </c>
      <c r="AH44" t="s">
        <v>39</v>
      </c>
      <c r="AI44" t="s">
        <v>33</v>
      </c>
    </row>
    <row r="45" spans="1:39" x14ac:dyDescent="0.25">
      <c r="A45" t="s">
        <v>41</v>
      </c>
      <c r="B45">
        <v>0</v>
      </c>
      <c r="C45">
        <v>0</v>
      </c>
      <c r="D45">
        <v>0</v>
      </c>
      <c r="E45">
        <v>0</v>
      </c>
      <c r="F45">
        <v>46.05066079295154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46.05066079295154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A45">
        <v>227</v>
      </c>
      <c r="AB45">
        <f t="shared" si="0"/>
        <v>0.13960639606396064</v>
      </c>
      <c r="AC45" t="s">
        <v>72</v>
      </c>
      <c r="AE45">
        <f t="shared" si="1"/>
        <v>0.15255376344086022</v>
      </c>
      <c r="AH45" t="s">
        <v>42</v>
      </c>
      <c r="AI45" t="s">
        <v>33</v>
      </c>
    </row>
    <row r="46" spans="1:39" x14ac:dyDescent="0.25">
      <c r="A46" t="s">
        <v>50</v>
      </c>
      <c r="B46">
        <v>0</v>
      </c>
      <c r="C46">
        <v>0</v>
      </c>
      <c r="D46">
        <v>0</v>
      </c>
      <c r="E46">
        <v>29.841666666666665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29.841666666666665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A46">
        <v>360</v>
      </c>
      <c r="AB46">
        <f t="shared" si="0"/>
        <v>0.22140221402214022</v>
      </c>
      <c r="AC46" t="s">
        <v>72</v>
      </c>
      <c r="AE46">
        <f t="shared" si="1"/>
        <v>0.24193548387096775</v>
      </c>
      <c r="AH46" t="s">
        <v>35</v>
      </c>
      <c r="AI46" t="s">
        <v>36</v>
      </c>
    </row>
    <row r="47" spans="1:39" x14ac:dyDescent="0.2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17.513771186440678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17.513771186440678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472</v>
      </c>
      <c r="AB47">
        <f t="shared" si="0"/>
        <v>0.2902829028290283</v>
      </c>
      <c r="AC47" t="s">
        <v>72</v>
      </c>
      <c r="AD47">
        <f>SUM(AA42:AA47)</f>
        <v>1488</v>
      </c>
      <c r="AE47">
        <f>AA47/AD$47</f>
        <v>0.31720430107526881</v>
      </c>
      <c r="AH47" t="s">
        <v>35</v>
      </c>
      <c r="AI47" t="s">
        <v>36</v>
      </c>
    </row>
    <row r="48" spans="1:39" x14ac:dyDescent="0.25">
      <c r="A48" t="s">
        <v>61</v>
      </c>
      <c r="B48">
        <v>0</v>
      </c>
      <c r="C48">
        <v>0</v>
      </c>
      <c r="D48">
        <v>84.920370370370364</v>
      </c>
      <c r="E48">
        <v>36.394444444444446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84.920370370370364</v>
      </c>
      <c r="N48">
        <v>36.394444444444446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A48">
        <v>27</v>
      </c>
      <c r="AB48">
        <f t="shared" si="0"/>
        <v>1.6605166051660517E-2</v>
      </c>
      <c r="AC48" t="s">
        <v>72</v>
      </c>
      <c r="AE48">
        <f>AA48/AD$51</f>
        <v>0.19565217391304349</v>
      </c>
      <c r="AG48" t="s">
        <v>76</v>
      </c>
      <c r="AI48" t="s">
        <v>74</v>
      </c>
      <c r="AJ48" t="s">
        <v>73</v>
      </c>
    </row>
    <row r="49" spans="1:38" x14ac:dyDescent="0.25">
      <c r="A49" t="s">
        <v>64</v>
      </c>
      <c r="B49">
        <v>0</v>
      </c>
      <c r="C49">
        <v>0</v>
      </c>
      <c r="D49">
        <v>0</v>
      </c>
      <c r="E49">
        <v>0</v>
      </c>
      <c r="F49">
        <v>90.635416666666657</v>
      </c>
      <c r="G49">
        <v>12.947916666666666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90.635416666666657</v>
      </c>
      <c r="P49">
        <v>12.947916666666666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A49">
        <v>48</v>
      </c>
      <c r="AB49">
        <f t="shared" si="0"/>
        <v>2.9520295202952029E-2</v>
      </c>
      <c r="AC49" t="s">
        <v>72</v>
      </c>
      <c r="AE49">
        <f t="shared" ref="AE49:AE50" si="2">AA49/AD$51</f>
        <v>0.34782608695652173</v>
      </c>
      <c r="AH49" t="s">
        <v>70</v>
      </c>
      <c r="AI49">
        <v>36.299999999999997</v>
      </c>
      <c r="AJ49">
        <v>54</v>
      </c>
      <c r="AK49">
        <v>2342</v>
      </c>
      <c r="AL49">
        <v>0.38781255174697798</v>
      </c>
    </row>
    <row r="50" spans="1:38" x14ac:dyDescent="0.25">
      <c r="A50" t="s">
        <v>67</v>
      </c>
      <c r="B50">
        <v>0</v>
      </c>
      <c r="C50">
        <v>0</v>
      </c>
      <c r="D50">
        <v>0</v>
      </c>
      <c r="E50">
        <v>88.607503607503602</v>
      </c>
      <c r="F50">
        <v>8.8607503607503606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88.607503607503602</v>
      </c>
      <c r="P50">
        <v>8.8607503607503606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v>63</v>
      </c>
      <c r="AB50">
        <f t="shared" si="0"/>
        <v>3.8745387453874541E-2</v>
      </c>
      <c r="AC50" t="s">
        <v>72</v>
      </c>
      <c r="AE50">
        <f t="shared" si="2"/>
        <v>0.45652173913043476</v>
      </c>
    </row>
    <row r="51" spans="1:38" x14ac:dyDescent="0.25">
      <c r="AA51">
        <f>SUM(AA42:AA50)</f>
        <v>1626</v>
      </c>
      <c r="AD51">
        <f>SUM(AA48:AA50)</f>
        <v>138</v>
      </c>
    </row>
    <row r="58" spans="1:38" x14ac:dyDescent="0.25">
      <c r="A58" t="s">
        <v>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54.601275917065394</v>
      </c>
      <c r="M58">
        <v>10.920255183413079</v>
      </c>
      <c r="N58">
        <v>38.22089314194578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A58">
        <v>66</v>
      </c>
      <c r="AB58">
        <f>AA58/$AA$67</f>
        <v>3.1578947368421054E-2</v>
      </c>
      <c r="AC58" t="s">
        <v>71</v>
      </c>
      <c r="AE58">
        <f>AA58/AD$63</f>
        <v>3.3553634977122521E-2</v>
      </c>
      <c r="AH58" t="s">
        <v>28</v>
      </c>
      <c r="AI58" t="s">
        <v>26</v>
      </c>
    </row>
    <row r="59" spans="1:38" x14ac:dyDescent="0.25">
      <c r="A59" t="s">
        <v>29</v>
      </c>
      <c r="B59">
        <v>0</v>
      </c>
      <c r="C59">
        <v>0</v>
      </c>
      <c r="D59">
        <v>0</v>
      </c>
      <c r="E59">
        <v>0</v>
      </c>
      <c r="F59">
        <v>6.3990461049284573</v>
      </c>
      <c r="G59">
        <v>0</v>
      </c>
      <c r="H59">
        <v>0</v>
      </c>
      <c r="I59">
        <v>0</v>
      </c>
      <c r="J59">
        <v>0</v>
      </c>
      <c r="K59">
        <v>0</v>
      </c>
      <c r="L59">
        <v>15.357710651828299</v>
      </c>
      <c r="M59">
        <v>0</v>
      </c>
      <c r="N59">
        <v>0</v>
      </c>
      <c r="O59">
        <v>6.3990461049284573</v>
      </c>
      <c r="P59">
        <v>0</v>
      </c>
      <c r="Q59">
        <v>10.238473767885532</v>
      </c>
      <c r="R59">
        <v>0</v>
      </c>
      <c r="S59">
        <v>0</v>
      </c>
      <c r="T59">
        <v>8.9586645468998398</v>
      </c>
      <c r="U59">
        <v>0</v>
      </c>
      <c r="V59">
        <v>0</v>
      </c>
      <c r="W59">
        <v>0</v>
      </c>
      <c r="X59">
        <v>0</v>
      </c>
      <c r="Y59">
        <v>0</v>
      </c>
      <c r="AA59">
        <v>68</v>
      </c>
      <c r="AB59">
        <f t="shared" ref="AB59:AB66" si="3">AA59/$AA$67</f>
        <v>3.2535885167464113E-2</v>
      </c>
      <c r="AC59" t="s">
        <v>71</v>
      </c>
      <c r="AE59">
        <f t="shared" ref="AE59:AE63" si="4">AA59/AD$63</f>
        <v>3.4570411794611081E-2</v>
      </c>
      <c r="AH59" t="s">
        <v>30</v>
      </c>
      <c r="AI59" t="s">
        <v>26</v>
      </c>
    </row>
    <row r="60" spans="1:38" x14ac:dyDescent="0.25">
      <c r="A60" t="s">
        <v>31</v>
      </c>
      <c r="B60">
        <v>0</v>
      </c>
      <c r="C60">
        <v>0</v>
      </c>
      <c r="D60">
        <v>0</v>
      </c>
      <c r="E60">
        <v>0</v>
      </c>
      <c r="F60">
        <v>18.69125214408233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20.129040770550205</v>
      </c>
      <c r="P60">
        <v>0</v>
      </c>
      <c r="Q60">
        <v>0</v>
      </c>
      <c r="R60">
        <v>0</v>
      </c>
      <c r="S60">
        <v>37.382504288164661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A60">
        <v>143</v>
      </c>
      <c r="AB60">
        <f t="shared" si="3"/>
        <v>6.8421052631578952E-2</v>
      </c>
      <c r="AC60" t="s">
        <v>71</v>
      </c>
      <c r="AE60">
        <f t="shared" si="4"/>
        <v>7.2699542450432128E-2</v>
      </c>
      <c r="AH60" t="s">
        <v>32</v>
      </c>
      <c r="AI60" t="s">
        <v>33</v>
      </c>
    </row>
    <row r="61" spans="1:38" x14ac:dyDescent="0.25">
      <c r="A61" t="s">
        <v>34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17.818750000000001</v>
      </c>
      <c r="I61">
        <v>0</v>
      </c>
      <c r="J61">
        <v>17.818750000000001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A61">
        <v>160</v>
      </c>
      <c r="AB61">
        <f t="shared" si="3"/>
        <v>7.6555023923444973E-2</v>
      </c>
      <c r="AC61" t="s">
        <v>71</v>
      </c>
      <c r="AE61">
        <f t="shared" si="4"/>
        <v>8.1342145399084895E-2</v>
      </c>
      <c r="AH61" t="s">
        <v>35</v>
      </c>
      <c r="AI61" t="s">
        <v>36</v>
      </c>
    </row>
    <row r="62" spans="1:38" x14ac:dyDescent="0.25">
      <c r="A62" t="s">
        <v>52</v>
      </c>
      <c r="B62">
        <v>0</v>
      </c>
      <c r="C62">
        <v>0</v>
      </c>
      <c r="D62">
        <v>0</v>
      </c>
      <c r="E62">
        <v>0</v>
      </c>
      <c r="F62">
        <v>9.4863876472978461</v>
      </c>
      <c r="G62">
        <v>0.79053230394148721</v>
      </c>
      <c r="H62">
        <v>0</v>
      </c>
      <c r="I62">
        <v>0</v>
      </c>
      <c r="J62">
        <v>0</v>
      </c>
      <c r="K62">
        <v>0</v>
      </c>
      <c r="L62">
        <v>0</v>
      </c>
      <c r="M62">
        <v>7.9053230394148724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AA62">
        <v>428</v>
      </c>
      <c r="AB62">
        <f t="shared" si="3"/>
        <v>0.20478468899521532</v>
      </c>
      <c r="AC62" t="s">
        <v>71</v>
      </c>
      <c r="AE62">
        <f t="shared" si="4"/>
        <v>0.21759023894255211</v>
      </c>
      <c r="AH62" t="s">
        <v>53</v>
      </c>
      <c r="AI62" t="s">
        <v>26</v>
      </c>
    </row>
    <row r="63" spans="1:38" x14ac:dyDescent="0.25">
      <c r="A63" t="s">
        <v>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13.66152450090744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>
        <v>1102</v>
      </c>
      <c r="AB63">
        <f t="shared" si="3"/>
        <v>0.52727272727272723</v>
      </c>
      <c r="AC63" t="s">
        <v>71</v>
      </c>
      <c r="AD63">
        <f>SUM(AA58:AA63)</f>
        <v>1967</v>
      </c>
      <c r="AE63">
        <f t="shared" si="4"/>
        <v>0.56024402643619731</v>
      </c>
      <c r="AH63" t="s">
        <v>58</v>
      </c>
      <c r="AI63" t="s">
        <v>33</v>
      </c>
    </row>
    <row r="64" spans="1:38" x14ac:dyDescent="0.25">
      <c r="A64" t="s">
        <v>60</v>
      </c>
      <c r="B64">
        <v>0</v>
      </c>
      <c r="C64">
        <v>0</v>
      </c>
      <c r="D64">
        <v>0</v>
      </c>
      <c r="E64">
        <v>0</v>
      </c>
      <c r="F64">
        <v>100.51097393689986</v>
      </c>
      <c r="G64">
        <v>71.793552812071326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100.51097393689986</v>
      </c>
      <c r="P64">
        <v>71.793552812071326</v>
      </c>
      <c r="Q64">
        <v>4.3076131687242798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v>24</v>
      </c>
      <c r="AB64">
        <f t="shared" si="3"/>
        <v>1.1483253588516746E-2</v>
      </c>
      <c r="AC64" t="s">
        <v>71</v>
      </c>
      <c r="AE64">
        <f>AA64/AD$67</f>
        <v>0.1951219512195122</v>
      </c>
    </row>
    <row r="65" spans="1:38" x14ac:dyDescent="0.25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106.0725806451613</v>
      </c>
      <c r="S65">
        <v>106.0725806451613</v>
      </c>
      <c r="T65">
        <v>30.306451612903228</v>
      </c>
      <c r="U65">
        <v>0</v>
      </c>
      <c r="V65">
        <v>0</v>
      </c>
      <c r="W65">
        <v>0</v>
      </c>
      <c r="X65">
        <v>0</v>
      </c>
      <c r="Y65">
        <v>0</v>
      </c>
      <c r="AA65">
        <v>31</v>
      </c>
      <c r="AB65">
        <f t="shared" si="3"/>
        <v>1.4832535885167464E-2</v>
      </c>
      <c r="AC65" t="s">
        <v>71</v>
      </c>
      <c r="AE65">
        <f t="shared" ref="AE65:AE66" si="5">AA65/AD$67</f>
        <v>0.25203252032520324</v>
      </c>
      <c r="AH65" t="s">
        <v>72</v>
      </c>
      <c r="AI65">
        <v>31.1</v>
      </c>
      <c r="AJ65">
        <v>3.5</v>
      </c>
      <c r="AK65">
        <v>1488</v>
      </c>
      <c r="AL65" s="1">
        <v>0.24639841033283658</v>
      </c>
    </row>
    <row r="66" spans="1:38" x14ac:dyDescent="0.25">
      <c r="A66" t="s">
        <v>68</v>
      </c>
      <c r="B66">
        <v>0</v>
      </c>
      <c r="C66">
        <v>0</v>
      </c>
      <c r="D66">
        <v>0</v>
      </c>
      <c r="E66">
        <v>0</v>
      </c>
      <c r="F66">
        <v>0</v>
      </c>
      <c r="G66">
        <v>90.731503941782904</v>
      </c>
      <c r="H66">
        <v>7.7769860521528198</v>
      </c>
      <c r="I66">
        <v>10.36931473620376</v>
      </c>
      <c r="J66">
        <v>32.404108550636749</v>
      </c>
      <c r="K66">
        <v>0</v>
      </c>
      <c r="L66">
        <v>37.58876591873863</v>
      </c>
      <c r="M66">
        <v>0</v>
      </c>
      <c r="N66">
        <v>66.104381443298976</v>
      </c>
      <c r="O66">
        <v>0</v>
      </c>
      <c r="P66">
        <v>6.4808217101273504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A66">
        <v>68</v>
      </c>
      <c r="AB66">
        <f t="shared" si="3"/>
        <v>3.2535885167464113E-2</v>
      </c>
      <c r="AC66" t="s">
        <v>71</v>
      </c>
      <c r="AE66">
        <f t="shared" si="5"/>
        <v>0.55284552845528456</v>
      </c>
      <c r="AG66" t="s">
        <v>77</v>
      </c>
      <c r="AI66" t="s">
        <v>74</v>
      </c>
      <c r="AJ66" t="s">
        <v>73</v>
      </c>
    </row>
    <row r="67" spans="1:38" x14ac:dyDescent="0.25">
      <c r="AA67">
        <f>SUM(AA58:AA66)</f>
        <v>2090</v>
      </c>
      <c r="AD67">
        <f>SUM(AA64:AA66)</f>
        <v>123</v>
      </c>
    </row>
    <row r="71" spans="1:38" x14ac:dyDescent="0.25">
      <c r="A71" t="s">
        <v>37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35.155172413793103</v>
      </c>
      <c r="N71">
        <v>0</v>
      </c>
      <c r="O71">
        <v>0</v>
      </c>
      <c r="P71">
        <v>35.155172413793103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A71">
        <v>174</v>
      </c>
      <c r="AB71">
        <f>AA71/$AA$81</f>
        <v>7.0020120724346074E-2</v>
      </c>
      <c r="AC71" t="s">
        <v>70</v>
      </c>
      <c r="AE71">
        <f>AA71/AD$77</f>
        <v>7.4295473953885569E-2</v>
      </c>
      <c r="AH71" t="s">
        <v>32</v>
      </c>
      <c r="AI71" t="s">
        <v>33</v>
      </c>
    </row>
    <row r="72" spans="1:38" x14ac:dyDescent="0.25">
      <c r="A72" t="s">
        <v>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77.393442622950815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v>244</v>
      </c>
      <c r="AB72">
        <f t="shared" ref="AB72:AB80" si="6">AA72/$AA$81</f>
        <v>9.8189134808853121E-2</v>
      </c>
      <c r="AC72" t="s">
        <v>70</v>
      </c>
      <c r="AE72">
        <f t="shared" ref="AE72:AE77" si="7">AA72/AD$77</f>
        <v>0.10418445772843724</v>
      </c>
      <c r="AH72" t="s">
        <v>46</v>
      </c>
      <c r="AI72" t="s">
        <v>47</v>
      </c>
    </row>
    <row r="73" spans="1:38" x14ac:dyDescent="0.25">
      <c r="A73" t="s">
        <v>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21.5703125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v>256</v>
      </c>
      <c r="AB73">
        <f t="shared" si="6"/>
        <v>0.10301810865191147</v>
      </c>
      <c r="AC73" t="s">
        <v>70</v>
      </c>
      <c r="AE73">
        <f t="shared" si="7"/>
        <v>0.10930828351836037</v>
      </c>
      <c r="AH73" t="s">
        <v>39</v>
      </c>
      <c r="AI73" t="s">
        <v>33</v>
      </c>
    </row>
    <row r="74" spans="1:38" x14ac:dyDescent="0.25">
      <c r="A74" t="s">
        <v>49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27.336633663366335</v>
      </c>
      <c r="K74">
        <v>27.336633663366335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v>303</v>
      </c>
      <c r="AB74">
        <f t="shared" si="6"/>
        <v>0.12193158953722334</v>
      </c>
      <c r="AC74" t="s">
        <v>70</v>
      </c>
      <c r="AE74">
        <f t="shared" si="7"/>
        <v>0.12937660119555935</v>
      </c>
      <c r="AH74" t="s">
        <v>35</v>
      </c>
      <c r="AI74" t="s">
        <v>36</v>
      </c>
    </row>
    <row r="75" spans="1:38" x14ac:dyDescent="0.25">
      <c r="A75" t="s">
        <v>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37.940217391304351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v>368</v>
      </c>
      <c r="AB75">
        <f t="shared" si="6"/>
        <v>0.14808853118712273</v>
      </c>
      <c r="AC75" t="s">
        <v>70</v>
      </c>
      <c r="AE75">
        <f t="shared" si="7"/>
        <v>0.15713065755764305</v>
      </c>
      <c r="AH75" t="s">
        <v>35</v>
      </c>
      <c r="AI75" t="s">
        <v>47</v>
      </c>
    </row>
    <row r="76" spans="1:38" x14ac:dyDescent="0.25">
      <c r="A76" t="s">
        <v>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26.581740976645438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v>471</v>
      </c>
      <c r="AB76">
        <f t="shared" si="6"/>
        <v>0.18953722334004025</v>
      </c>
      <c r="AC76" t="s">
        <v>70</v>
      </c>
      <c r="AE76">
        <f t="shared" si="7"/>
        <v>0.20111016225448336</v>
      </c>
      <c r="AH76" t="s">
        <v>35</v>
      </c>
      <c r="AI76" t="s">
        <v>47</v>
      </c>
    </row>
    <row r="77" spans="1:38" x14ac:dyDescent="0.2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2.8357414448669203</v>
      </c>
      <c r="I77">
        <v>0</v>
      </c>
      <c r="J77">
        <v>0</v>
      </c>
      <c r="K77">
        <v>4.2536121673003802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A77">
        <v>526</v>
      </c>
      <c r="AB77">
        <f t="shared" si="6"/>
        <v>0.21167002012072433</v>
      </c>
      <c r="AC77" t="s">
        <v>70</v>
      </c>
      <c r="AD77">
        <f>SUM(AA71:AA77)</f>
        <v>2342</v>
      </c>
      <c r="AE77">
        <f>AA77/AD$77</f>
        <v>0.22459436379163109</v>
      </c>
      <c r="AH77" t="s">
        <v>35</v>
      </c>
      <c r="AI77" t="s">
        <v>36</v>
      </c>
    </row>
    <row r="78" spans="1:38" x14ac:dyDescent="0.25">
      <c r="A78" t="s">
        <v>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85.301444942700556</v>
      </c>
      <c r="L78">
        <v>85.301444942700556</v>
      </c>
      <c r="M78">
        <v>73.115524236600479</v>
      </c>
      <c r="N78">
        <v>0</v>
      </c>
      <c r="O78">
        <v>0.60929603530500398</v>
      </c>
      <c r="P78">
        <v>0.2437184141220016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A78">
        <v>42</v>
      </c>
      <c r="AB78">
        <f t="shared" si="6"/>
        <v>1.6901408450704224E-2</v>
      </c>
      <c r="AC78" t="s">
        <v>70</v>
      </c>
      <c r="AE78">
        <f>AA78/AD$81</f>
        <v>0.2937062937062937</v>
      </c>
      <c r="AH78" t="s">
        <v>71</v>
      </c>
      <c r="AI78">
        <v>28.1</v>
      </c>
      <c r="AJ78">
        <v>41.6</v>
      </c>
      <c r="AK78">
        <v>1967</v>
      </c>
      <c r="AL78" s="1">
        <v>0.32571617817519455</v>
      </c>
    </row>
    <row r="79" spans="1:38" x14ac:dyDescent="0.25">
      <c r="A79" t="s">
        <v>65</v>
      </c>
      <c r="B79">
        <v>0</v>
      </c>
      <c r="C79">
        <v>0</v>
      </c>
      <c r="D79">
        <v>0</v>
      </c>
      <c r="E79">
        <v>21.421818181818182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71.406060606060606</v>
      </c>
      <c r="O79">
        <v>0</v>
      </c>
      <c r="P79">
        <v>42.843636363636364</v>
      </c>
      <c r="Q79">
        <v>99.968484848484849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>
        <v>50</v>
      </c>
      <c r="AB79">
        <f t="shared" si="6"/>
        <v>2.0120724346076459E-2</v>
      </c>
      <c r="AC79" t="s">
        <v>70</v>
      </c>
      <c r="AE79">
        <f t="shared" ref="AE79:AE80" si="8">AA79/AD$81</f>
        <v>0.34965034965034963</v>
      </c>
      <c r="AH79" t="s">
        <v>75</v>
      </c>
      <c r="AI79">
        <v>4.5</v>
      </c>
      <c r="AJ79">
        <v>0.9</v>
      </c>
      <c r="AK79">
        <v>242</v>
      </c>
      <c r="AL79" s="1">
        <v>4.0072859744990891E-2</v>
      </c>
    </row>
    <row r="80" spans="1:38" x14ac:dyDescent="0.25">
      <c r="A80" t="s">
        <v>66</v>
      </c>
      <c r="B80">
        <v>0</v>
      </c>
      <c r="C80">
        <v>0</v>
      </c>
      <c r="D80">
        <v>0</v>
      </c>
      <c r="E80">
        <v>25.41421568627451</v>
      </c>
      <c r="F80">
        <v>0</v>
      </c>
      <c r="G80">
        <v>0</v>
      </c>
      <c r="H80">
        <v>0</v>
      </c>
      <c r="I80">
        <v>38.121323529411768</v>
      </c>
      <c r="J80">
        <v>38.121323529411768</v>
      </c>
      <c r="K80">
        <v>0</v>
      </c>
      <c r="L80">
        <v>0</v>
      </c>
      <c r="M80">
        <v>0</v>
      </c>
      <c r="N80">
        <v>25.41421568627451</v>
      </c>
      <c r="O80">
        <v>0</v>
      </c>
      <c r="P80">
        <v>0</v>
      </c>
      <c r="Q80">
        <v>38.121323529411768</v>
      </c>
      <c r="R80">
        <v>0</v>
      </c>
      <c r="S80">
        <v>38.121323529411768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A80">
        <v>51</v>
      </c>
      <c r="AB80">
        <f t="shared" si="6"/>
        <v>2.0523138832997986E-2</v>
      </c>
      <c r="AC80" t="s">
        <v>70</v>
      </c>
      <c r="AE80">
        <f>AA80/AD$81</f>
        <v>0.35664335664335667</v>
      </c>
      <c r="AI80">
        <v>100</v>
      </c>
      <c r="AJ80">
        <v>100</v>
      </c>
      <c r="AK80">
        <v>6039</v>
      </c>
    </row>
    <row r="81" spans="1:35" x14ac:dyDescent="0.25">
      <c r="AA81">
        <f>SUM(AA71:AA80)</f>
        <v>2485</v>
      </c>
      <c r="AD81">
        <f>SUM(AA78:AA80)</f>
        <v>143</v>
      </c>
    </row>
    <row r="85" spans="1:35" x14ac:dyDescent="0.25">
      <c r="A85" t="s">
        <v>43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7.7334710743801649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7.7334710743801649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v>242</v>
      </c>
      <c r="AB85">
        <f>242/253</f>
        <v>0.95652173913043481</v>
      </c>
      <c r="AC85" t="s">
        <v>75</v>
      </c>
      <c r="AE85">
        <f>AA85/AD$87</f>
        <v>0.95652173913043481</v>
      </c>
      <c r="AH85" t="s">
        <v>44</v>
      </c>
      <c r="AI85" t="s">
        <v>26</v>
      </c>
    </row>
    <row r="86" spans="1:35" x14ac:dyDescent="0.25">
      <c r="A86" t="s">
        <v>59</v>
      </c>
      <c r="B86">
        <v>0</v>
      </c>
      <c r="C86">
        <v>0</v>
      </c>
      <c r="D86">
        <v>0</v>
      </c>
      <c r="E86">
        <v>74.55</v>
      </c>
      <c r="F86">
        <v>74.55</v>
      </c>
      <c r="G86">
        <v>74.55</v>
      </c>
      <c r="H86">
        <v>74.55</v>
      </c>
      <c r="I86">
        <v>21.299999999999997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74.55</v>
      </c>
      <c r="Q86">
        <v>74.55</v>
      </c>
      <c r="R86">
        <v>74.55</v>
      </c>
      <c r="S86">
        <v>74.55</v>
      </c>
      <c r="T86">
        <v>21.299999999999997</v>
      </c>
      <c r="U86">
        <v>0</v>
      </c>
      <c r="V86">
        <v>0</v>
      </c>
      <c r="W86">
        <v>0</v>
      </c>
      <c r="X86">
        <v>0</v>
      </c>
      <c r="Y86">
        <v>0</v>
      </c>
      <c r="AA86">
        <v>11</v>
      </c>
      <c r="AB86">
        <f>11/253</f>
        <v>4.3478260869565216E-2</v>
      </c>
      <c r="AC86" t="s">
        <v>75</v>
      </c>
      <c r="AE86">
        <f>AA86/AD$87</f>
        <v>4.3478260869565216E-2</v>
      </c>
    </row>
    <row r="87" spans="1:35" x14ac:dyDescent="0.25">
      <c r="AD87">
        <f>SUM(AA85:AA86)</f>
        <v>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Nonis</dc:creator>
  <cp:lastModifiedBy>Pietro Nonis</cp:lastModifiedBy>
  <dcterms:created xsi:type="dcterms:W3CDTF">2020-12-22T12:30:14Z</dcterms:created>
  <dcterms:modified xsi:type="dcterms:W3CDTF">2021-01-07T17:06:34Z</dcterms:modified>
</cp:coreProperties>
</file>