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jnet\code_projects\covid_forecast\reports\"/>
    </mc:Choice>
  </mc:AlternateContent>
  <xr:revisionPtr revIDLastSave="0" documentId="13_ncr:1_{8A348459-7D40-471C-AA99-4E22046D3E1B}" xr6:coauthVersionLast="45" xr6:coauthVersionMax="45" xr10:uidLastSave="{00000000-0000-0000-0000-000000000000}"/>
  <bookViews>
    <workbookView xWindow="-110" yWindow="-110" windowWidth="19420" windowHeight="10420" xr2:uid="{FF43D415-4E94-45FB-A108-ADE048EF6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  <c r="A3" i="1"/>
  <c r="C3" i="1" s="1"/>
  <c r="C2" i="1"/>
  <c r="B2" i="1" s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B3" i="1"/>
  <c r="C4" i="1" l="1"/>
  <c r="B4" i="1" s="1"/>
  <c r="C5" i="1"/>
  <c r="B5" i="1" s="1"/>
  <c r="C6" i="1" l="1"/>
  <c r="B6" i="1" s="1"/>
  <c r="C7" i="1" l="1"/>
  <c r="B7" i="1" s="1"/>
  <c r="C8" i="1" l="1"/>
  <c r="B8" i="1" s="1"/>
  <c r="C9" i="1" l="1"/>
  <c r="B9" i="1" s="1"/>
  <c r="C10" i="1" l="1"/>
  <c r="B10" i="1" s="1"/>
  <c r="C11" i="1" l="1"/>
  <c r="B11" i="1" s="1"/>
  <c r="C12" i="1" l="1"/>
  <c r="B12" i="1" s="1"/>
  <c r="C13" i="1" l="1"/>
  <c r="B13" i="1" s="1"/>
  <c r="C14" i="1" l="1"/>
  <c r="B14" i="1" s="1"/>
  <c r="C15" i="1" l="1"/>
  <c r="B15" i="1" s="1"/>
  <c r="C16" i="1" l="1"/>
  <c r="B16" i="1" s="1"/>
  <c r="C17" i="1" l="1"/>
  <c r="B17" i="1" s="1"/>
  <c r="C18" i="1" l="1"/>
  <c r="B18" i="1" s="1"/>
  <c r="C19" i="1" l="1"/>
  <c r="B19" i="1" s="1"/>
  <c r="C20" i="1" l="1"/>
  <c r="B20" i="1" s="1"/>
  <c r="C21" i="1" l="1"/>
  <c r="B21" i="1" s="1"/>
  <c r="C22" i="1" l="1"/>
  <c r="B22" i="1" s="1"/>
  <c r="C23" i="1" l="1"/>
  <c r="B23" i="1" s="1"/>
  <c r="C24" i="1" l="1"/>
  <c r="B24" i="1" s="1"/>
  <c r="C25" i="1" l="1"/>
  <c r="B25" i="1" s="1"/>
  <c r="C26" i="1" l="1"/>
  <c r="B26" i="1" s="1"/>
  <c r="C27" i="1" l="1"/>
  <c r="B27" i="1" s="1"/>
  <c r="C28" i="1" l="1"/>
  <c r="B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<sst xmlns="http://schemas.openxmlformats.org/spreadsheetml/2006/main" count="5" uniqueCount="5">
  <si>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Incidents</t>
  </si>
  <si>
    <t>Deaths</t>
  </si>
  <si>
    <t>Recovered</t>
  </si>
  <si>
    <t>R0</t>
  </si>
  <si>
    <t>How many people will die if we do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</si>
</sst>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Incidents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8</c:v>
                </c:pt>
                <c:pt idx="7">
                  <c:v>20</c:v>
                </c:pt>
                <c:pt idx="8">
                  <c:v>50</c:v>
                </c:pt>
                <c:pt idx="9">
                  <c:v>123</c:v>
                </c:pt>
                <c:pt idx="10">
                  <c:v>303</c:v>
                </c:pt>
                <c:pt idx="11">
                  <c:v>746</c:v>
                </c:pt>
                <c:pt idx="12">
                  <c:v>1839</c:v>
                </c:pt>
                <c:pt idx="13">
                  <c:v>4534</c:v>
                </c:pt>
                <c:pt idx="14">
                  <c:v>11176</c:v>
                </c:pt>
                <c:pt idx="15">
                  <c:v>27550</c:v>
                </c:pt>
                <c:pt idx="16">
                  <c:v>67911</c:v>
                </c:pt>
                <c:pt idx="17">
                  <c:v>167400</c:v>
                </c:pt>
                <c:pt idx="18">
                  <c:v>412641</c:v>
                </c:pt>
                <c:pt idx="19">
                  <c:v>1017160</c:v>
                </c:pt>
                <c:pt idx="20">
                  <c:v>2507298</c:v>
                </c:pt>
                <c:pt idx="21">
                  <c:v>6180490</c:v>
                </c:pt>
                <c:pt idx="22">
                  <c:v>15234908</c:v>
                </c:pt>
                <c:pt idx="23">
                  <c:v>37554048</c:v>
                </c:pt>
                <c:pt idx="24">
                  <c:v>92570729</c:v>
                </c:pt>
                <c:pt idx="25">
                  <c:v>228186847</c:v>
                </c:pt>
                <c:pt idx="26">
                  <c:v>351000000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2B-4A76-955C-C1F6AF513C74}"/>
            </c:ext>
          </c:extLst>
        </c:ser>
        <c:ser>
          <c:idx val="2"/>
          <c:order val="1"/>
          <c:tx>
            <c:strRef>
              <c:f>Sheet1!$B$1</c:f>
              <c:strCache>
                <c:ptCount val="1"/>
                <c:pt idx="0">
                  <c:v>Recovered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Sheet1!$B$2:$B$31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11</c:v>
                </c:pt>
                <c:pt idx="4">
                  <c:v>29</c:v>
                </c:pt>
                <c:pt idx="5">
                  <c:v>71</c:v>
                </c:pt>
                <c:pt idx="6">
                  <c:v>174</c:v>
                </c:pt>
                <c:pt idx="7">
                  <c:v>429</c:v>
                </c:pt>
                <c:pt idx="8">
                  <c:v>1057</c:v>
                </c:pt>
                <c:pt idx="9">
                  <c:v>2606</c:v>
                </c:pt>
                <c:pt idx="10">
                  <c:v>6424</c:v>
                </c:pt>
                <c:pt idx="11">
                  <c:v>15836</c:v>
                </c:pt>
                <c:pt idx="12">
                  <c:v>39036</c:v>
                </c:pt>
                <c:pt idx="13">
                  <c:v>96223</c:v>
                </c:pt>
                <c:pt idx="14">
                  <c:v>237190</c:v>
                </c:pt>
                <c:pt idx="15">
                  <c:v>584672</c:v>
                </c:pt>
                <c:pt idx="16">
                  <c:v>1441216</c:v>
                </c:pt>
                <c:pt idx="17">
                  <c:v>3552598</c:v>
                </c:pt>
                <c:pt idx="18">
                  <c:v>8757154</c:v>
                </c:pt>
                <c:pt idx="19">
                  <c:v>21586385</c:v>
                </c:pt>
                <c:pt idx="20">
                  <c:v>53210440</c:v>
                </c:pt>
                <c:pt idx="21">
                  <c:v>131163734</c:v>
                </c:pt>
                <c:pt idx="22">
                  <c:v>323318604</c:v>
                </c:pt>
                <c:pt idx="23">
                  <c:v>796980359</c:v>
                </c:pt>
                <c:pt idx="24">
                  <c:v>1964556584</c:v>
                </c:pt>
                <c:pt idx="25">
                  <c:v>4842631980</c:v>
                </c:pt>
                <c:pt idx="26">
                  <c:v>7449000000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72B-4A76-955C-C1F6AF513C74}"/>
            </c:ext>
          </c:extLst>
        </c:ser>
        <c:ser>
          <c:idx val="0"/>
          <c:order val="2"/>
          <c:tx>
            <c:strRef>
              <c:f>Sheet1!$A$1</c:f>
              <c:strCache>
                <c:ptCount val="1"/>
                <c:pt idx="0">
                  <c:v>Incidents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Sheet1!$A$2:$A$31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12</c:v>
                </c:pt>
                <c:pt idx="4">
                  <c:v>30</c:v>
                </c:pt>
                <c:pt idx="5">
                  <c:v>74</c:v>
                </c:pt>
                <c:pt idx="6">
                  <c:v>182</c:v>
                </c:pt>
                <c:pt idx="7">
                  <c:v>449</c:v>
                </c:pt>
                <c:pt idx="8">
                  <c:v>1107</c:v>
                </c:pt>
                <c:pt idx="9">
                  <c:v>2729</c:v>
                </c:pt>
                <c:pt idx="10">
                  <c:v>6727</c:v>
                </c:pt>
                <c:pt idx="11">
                  <c:v>16582</c:v>
                </c:pt>
                <c:pt idx="12">
                  <c:v>40875</c:v>
                </c:pt>
                <c:pt idx="13">
                  <c:v>100757</c:v>
                </c:pt>
                <c:pt idx="14">
                  <c:v>248366</c:v>
                </c:pt>
                <c:pt idx="15">
                  <c:v>612222</c:v>
                </c:pt>
                <c:pt idx="16">
                  <c:v>1509127</c:v>
                </c:pt>
                <c:pt idx="17">
                  <c:v>3719998</c:v>
                </c:pt>
                <c:pt idx="18">
                  <c:v>9169795</c:v>
                </c:pt>
                <c:pt idx="19">
                  <c:v>22603545</c:v>
                </c:pt>
                <c:pt idx="20">
                  <c:v>55717738</c:v>
                </c:pt>
                <c:pt idx="21">
                  <c:v>137344224</c:v>
                </c:pt>
                <c:pt idx="22">
                  <c:v>338553512</c:v>
                </c:pt>
                <c:pt idx="23">
                  <c:v>834534407</c:v>
                </c:pt>
                <c:pt idx="24">
                  <c:v>2057127313</c:v>
                </c:pt>
                <c:pt idx="25">
                  <c:v>5070818827</c:v>
                </c:pt>
                <c:pt idx="26">
                  <c:v>7800000000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B-4A76-955C-C1F6AF513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6853279"/>
        <c:axId val="1217484127"/>
        <c:extLst/>
      </c:lineChart>
      <c:catAx>
        <c:axId val="16268532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17484127"/>
        <c:crosses val="autoZero"/>
        <c:auto val="1"/>
        <c:lblAlgn val="ctr"/>
        <c:lblOffset val="100"/>
        <c:noMultiLvlLbl val="0"/>
      </c:catAx>
      <c:valAx>
        <c:axId val="121748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85327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1</xdr:row>
      <xdr:rowOff>104775</xdr:rowOff>
    </xdr:from>
    <xdr:to>
      <xdr:col>12</xdr:col>
      <xdr:colOff>403225</xdr:colOff>
      <xdr:row>16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32A7B5-C623-4446-9AD0-1960C183E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jidonline.com/article/S1201-9712(20)30123-5/full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A054-98D3-4FE0-81D5-3E6A1B4B43F4}">
  <dimension ref="A1:K28"/>
  <sheetViews>
    <sheetView tabSelected="1" workbookViewId="0">
      <selection activeCell="O11" sqref="O11"/>
    </sheetView>
  </sheetViews>
  <sheetFormatPr defaultRowHeight="14.5" x14ac:dyDescent="0.35"/>
  <cols>
    <col min="1" max="1" width="15.90625" style="1" bestFit="1" customWidth="1"/>
    <col min="2" max="2" width="12.90625" style="1" customWidth="1"/>
    <col min="3" max="3" width="11.81640625" bestFit="1" customWidth="1"/>
    <col min="7" max="7" width="11.81640625" bestFit="1" customWidth="1"/>
    <col min="11" max="11" width="9.81640625" bestFit="1" customWidth="1"/>
  </cols>
  <sheetData>
    <row r="1" spans="1:11" x14ac:dyDescent="0.35">
      <c r="A1" s="1" t="s">
        <v>0</v>
      </c>
      <c r="B1" s="1" t="s">
        <v>2</v>
      </c>
      <c r="C1" t="s">
        <v>1</v>
      </c>
      <c r="E1" s="2" t="s">
        <v>3</v>
      </c>
      <c r="G1" t="s">
        <v>4</v>
      </c>
      <c r="K1" s="3" cm="1">
        <f t="array" ref="K1">LOOKUP(2,1/(C:C&lt;&gt;""),C:C)</f>
        <v>351000000</v>
      </c>
    </row>
    <row r="2" spans="1:11" x14ac:dyDescent="0.35">
      <c r="A2" s="1">
        <v>1</v>
      </c>
      <c r="B2" s="1">
        <f t="shared" ref="B2:B28" si="0">A2-C2</f>
        <v>1</v>
      </c>
      <c r="C2">
        <f t="shared" ref="C2:C28" si="1">ROUND(A2*0.045,0)</f>
        <v>0</v>
      </c>
      <c r="E2">
        <v>2.2000000000000002</v>
      </c>
    </row>
    <row r="3" spans="1:11" x14ac:dyDescent="0.35">
      <c r="A3" s="1">
        <f t="shared" ref="A3:A27" si="2">ROUND(A2*MEDIAN(E:E),0)</f>
        <v>2</v>
      </c>
      <c r="B3" s="1">
        <f t="shared" si="0"/>
        <v>2</v>
      </c>
      <c r="C3">
        <f t="shared" si="1"/>
        <v>0</v>
      </c>
      <c r="E3">
        <v>2.25</v>
      </c>
    </row>
    <row r="4" spans="1:11" x14ac:dyDescent="0.35">
      <c r="A4" s="1">
        <f t="shared" si="2"/>
        <v>5</v>
      </c>
      <c r="B4" s="1">
        <f t="shared" si="0"/>
        <v>5</v>
      </c>
      <c r="C4">
        <f t="shared" si="1"/>
        <v>0</v>
      </c>
      <c r="E4">
        <v>2.2799999999999998</v>
      </c>
    </row>
    <row r="5" spans="1:11" x14ac:dyDescent="0.35">
      <c r="A5" s="1">
        <f t="shared" si="2"/>
        <v>12</v>
      </c>
      <c r="B5" s="1">
        <f t="shared" si="0"/>
        <v>11</v>
      </c>
      <c r="C5">
        <f t="shared" si="1"/>
        <v>1</v>
      </c>
      <c r="E5">
        <v>2.65</v>
      </c>
    </row>
    <row r="6" spans="1:11" x14ac:dyDescent="0.35">
      <c r="A6" s="1">
        <f t="shared" si="2"/>
        <v>30</v>
      </c>
      <c r="B6" s="1">
        <f t="shared" si="0"/>
        <v>29</v>
      </c>
      <c r="C6">
        <f t="shared" si="1"/>
        <v>1</v>
      </c>
      <c r="E6">
        <v>3.1</v>
      </c>
    </row>
    <row r="7" spans="1:11" x14ac:dyDescent="0.35">
      <c r="A7" s="1">
        <f t="shared" si="2"/>
        <v>74</v>
      </c>
      <c r="B7" s="1">
        <f t="shared" si="0"/>
        <v>71</v>
      </c>
      <c r="C7">
        <f t="shared" si="1"/>
        <v>3</v>
      </c>
      <c r="E7">
        <v>6.47</v>
      </c>
    </row>
    <row r="8" spans="1:11" x14ac:dyDescent="0.35">
      <c r="A8" s="1">
        <f t="shared" si="2"/>
        <v>182</v>
      </c>
      <c r="B8" s="1">
        <f t="shared" si="0"/>
        <v>174</v>
      </c>
      <c r="C8">
        <f t="shared" si="1"/>
        <v>8</v>
      </c>
    </row>
    <row r="9" spans="1:11" x14ac:dyDescent="0.35">
      <c r="A9" s="1">
        <f t="shared" si="2"/>
        <v>449</v>
      </c>
      <c r="B9" s="1">
        <f t="shared" si="0"/>
        <v>429</v>
      </c>
      <c r="C9">
        <f t="shared" si="1"/>
        <v>20</v>
      </c>
    </row>
    <row r="10" spans="1:11" x14ac:dyDescent="0.35">
      <c r="A10" s="1">
        <f t="shared" si="2"/>
        <v>1107</v>
      </c>
      <c r="B10" s="1">
        <f t="shared" si="0"/>
        <v>1057</v>
      </c>
      <c r="C10">
        <f t="shared" si="1"/>
        <v>50</v>
      </c>
    </row>
    <row r="11" spans="1:11" x14ac:dyDescent="0.35">
      <c r="A11" s="1">
        <f t="shared" si="2"/>
        <v>2729</v>
      </c>
      <c r="B11" s="1">
        <f t="shared" si="0"/>
        <v>2606</v>
      </c>
      <c r="C11">
        <f t="shared" si="1"/>
        <v>123</v>
      </c>
    </row>
    <row r="12" spans="1:11" x14ac:dyDescent="0.35">
      <c r="A12" s="1">
        <f t="shared" si="2"/>
        <v>6727</v>
      </c>
      <c r="B12" s="1">
        <f t="shared" si="0"/>
        <v>6424</v>
      </c>
      <c r="C12">
        <f t="shared" si="1"/>
        <v>303</v>
      </c>
    </row>
    <row r="13" spans="1:11" x14ac:dyDescent="0.35">
      <c r="A13" s="1">
        <f t="shared" si="2"/>
        <v>16582</v>
      </c>
      <c r="B13" s="1">
        <f t="shared" si="0"/>
        <v>15836</v>
      </c>
      <c r="C13">
        <f t="shared" si="1"/>
        <v>746</v>
      </c>
    </row>
    <row r="14" spans="1:11" x14ac:dyDescent="0.35">
      <c r="A14" s="1">
        <f t="shared" si="2"/>
        <v>40875</v>
      </c>
      <c r="B14" s="1">
        <f t="shared" si="0"/>
        <v>39036</v>
      </c>
      <c r="C14">
        <f t="shared" si="1"/>
        <v>1839</v>
      </c>
    </row>
    <row r="15" spans="1:11" x14ac:dyDescent="0.35">
      <c r="A15" s="1">
        <f t="shared" si="2"/>
        <v>100757</v>
      </c>
      <c r="B15" s="1">
        <f t="shared" si="0"/>
        <v>96223</v>
      </c>
      <c r="C15">
        <f t="shared" si="1"/>
        <v>4534</v>
      </c>
    </row>
    <row r="16" spans="1:11" x14ac:dyDescent="0.35">
      <c r="A16" s="1">
        <f t="shared" si="2"/>
        <v>248366</v>
      </c>
      <c r="B16" s="1">
        <f t="shared" si="0"/>
        <v>237190</v>
      </c>
      <c r="C16">
        <f t="shared" si="1"/>
        <v>11176</v>
      </c>
    </row>
    <row r="17" spans="1:3" x14ac:dyDescent="0.35">
      <c r="A17" s="1">
        <f t="shared" si="2"/>
        <v>612222</v>
      </c>
      <c r="B17" s="1">
        <f t="shared" si="0"/>
        <v>584672</v>
      </c>
      <c r="C17">
        <f t="shared" si="1"/>
        <v>27550</v>
      </c>
    </row>
    <row r="18" spans="1:3" x14ac:dyDescent="0.35">
      <c r="A18" s="1">
        <f t="shared" si="2"/>
        <v>1509127</v>
      </c>
      <c r="B18" s="1">
        <f t="shared" si="0"/>
        <v>1441216</v>
      </c>
      <c r="C18">
        <f t="shared" si="1"/>
        <v>67911</v>
      </c>
    </row>
    <row r="19" spans="1:3" x14ac:dyDescent="0.35">
      <c r="A19" s="1">
        <f t="shared" si="2"/>
        <v>3719998</v>
      </c>
      <c r="B19" s="1">
        <f t="shared" si="0"/>
        <v>3552598</v>
      </c>
      <c r="C19">
        <f t="shared" si="1"/>
        <v>167400</v>
      </c>
    </row>
    <row r="20" spans="1:3" x14ac:dyDescent="0.35">
      <c r="A20" s="1">
        <f t="shared" si="2"/>
        <v>9169795</v>
      </c>
      <c r="B20" s="1">
        <f t="shared" si="0"/>
        <v>8757154</v>
      </c>
      <c r="C20">
        <f t="shared" si="1"/>
        <v>412641</v>
      </c>
    </row>
    <row r="21" spans="1:3" x14ac:dyDescent="0.35">
      <c r="A21" s="1">
        <f t="shared" si="2"/>
        <v>22603545</v>
      </c>
      <c r="B21" s="1">
        <f t="shared" si="0"/>
        <v>21586385</v>
      </c>
      <c r="C21">
        <f t="shared" si="1"/>
        <v>1017160</v>
      </c>
    </row>
    <row r="22" spans="1:3" x14ac:dyDescent="0.35">
      <c r="A22" s="1">
        <f t="shared" si="2"/>
        <v>55717738</v>
      </c>
      <c r="B22" s="1">
        <f t="shared" si="0"/>
        <v>53210440</v>
      </c>
      <c r="C22">
        <f t="shared" si="1"/>
        <v>2507298</v>
      </c>
    </row>
    <row r="23" spans="1:3" x14ac:dyDescent="0.35">
      <c r="A23" s="1">
        <f t="shared" si="2"/>
        <v>137344224</v>
      </c>
      <c r="B23" s="1">
        <f t="shared" si="0"/>
        <v>131163734</v>
      </c>
      <c r="C23">
        <f t="shared" si="1"/>
        <v>6180490</v>
      </c>
    </row>
    <row r="24" spans="1:3" x14ac:dyDescent="0.35">
      <c r="A24" s="1">
        <f t="shared" si="2"/>
        <v>338553512</v>
      </c>
      <c r="B24" s="1">
        <f t="shared" si="0"/>
        <v>323318604</v>
      </c>
      <c r="C24">
        <f t="shared" si="1"/>
        <v>15234908</v>
      </c>
    </row>
    <row r="25" spans="1:3" x14ac:dyDescent="0.35">
      <c r="A25" s="1">
        <f t="shared" si="2"/>
        <v>834534407</v>
      </c>
      <c r="B25" s="1">
        <f t="shared" si="0"/>
        <v>796980359</v>
      </c>
      <c r="C25">
        <f t="shared" si="1"/>
        <v>37554048</v>
      </c>
    </row>
    <row r="26" spans="1:3" x14ac:dyDescent="0.35">
      <c r="A26" s="1">
        <f t="shared" si="2"/>
        <v>2057127313</v>
      </c>
      <c r="B26" s="1">
        <f t="shared" si="0"/>
        <v>1964556584</v>
      </c>
      <c r="C26">
        <f t="shared" si="1"/>
        <v>92570729</v>
      </c>
    </row>
    <row r="27" spans="1:3" x14ac:dyDescent="0.35">
      <c r="A27" s="1">
        <f t="shared" si="2"/>
        <v>5070818827</v>
      </c>
      <c r="B27" s="1">
        <f t="shared" si="0"/>
        <v>4842631980</v>
      </c>
      <c r="C27">
        <f t="shared" si="1"/>
        <v>228186847</v>
      </c>
    </row>
    <row r="28" spans="1:3" x14ac:dyDescent="0.35">
      <c r="A28" s="1">
        <f>IF(ROUND(A27*MEDIAN(E:E),0)&gt;(7.8*(1000000000)), 7.8*(1000000000), ROUND(A27*MEDIAN(E:E),0))</f>
        <v>7800000000</v>
      </c>
      <c r="B28" s="1">
        <f t="shared" si="0"/>
        <v>7449000000</v>
      </c>
      <c r="C28">
        <f t="shared" si="1"/>
        <v>351000000</v>
      </c>
    </row>
  </sheetData>
  <sortState xmlns:xlrd2="http://schemas.microsoft.com/office/spreadsheetml/2017/richdata2" ref="E2:E7">
    <sortCondition ref="E1"/>
  </sortState>
  <hyperlinks>
    <hyperlink ref="E1" r:id="rId1" xr:uid="{3E977726-1118-45D2-B0C4-F2F6EABD8255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Joseph</dc:creator>
  <cp:lastModifiedBy>George Joseph</cp:lastModifiedBy>
  <dcterms:created xsi:type="dcterms:W3CDTF">2020-03-26T22:09:47Z</dcterms:created>
  <dcterms:modified xsi:type="dcterms:W3CDTF">2020-03-29T14:31:29Z</dcterms:modified>
</cp:coreProperties>
</file>