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85"/>
  </bookViews>
  <sheets>
    <sheet name="Presentation" sheetId="6" r:id="rId1"/>
    <sheet name="SAMPLING" sheetId="1" r:id="rId2"/>
    <sheet name="lfh" sheetId="4" r:id="rId3"/>
    <sheet name="SLiM" sheetId="2" r:id="rId4"/>
  </sheets>
  <calcPr calcId="144525"/>
</workbook>
</file>

<file path=xl/sharedStrings.xml><?xml version="1.0" encoding="utf-8"?>
<sst xmlns="http://schemas.openxmlformats.org/spreadsheetml/2006/main" count="3275" uniqueCount="674">
  <si>
    <t>Data from Life tables drive genetic diversity in marine fishes. Barry, P., Broquet, T., Gagnaire, P.-A., 2021.</t>
  </si>
  <si>
    <t>Sheet 1</t>
  </si>
  <si>
    <t>SAMPLING</t>
  </si>
  <si>
    <t>Detailed sampling informations of individual marine fishes</t>
  </si>
  <si>
    <t>Life-history traits</t>
  </si>
  <si>
    <t>Definition</t>
  </si>
  <si>
    <t>SPECIES</t>
  </si>
  <si>
    <t>Species name</t>
  </si>
  <si>
    <t>SPECIES_CODE</t>
  </si>
  <si>
    <t>Species code used in the analyses, figures and article scripts</t>
  </si>
  <si>
    <t>SAMPLE</t>
  </si>
  <si>
    <t>Individual sample names</t>
  </si>
  <si>
    <t>LOCATION</t>
  </si>
  <si>
    <t>Sampling location : either mediterranean (Gulf of Lion or Costa Calida) or atlantic (Algarve or Bay of Biscay)</t>
  </si>
  <si>
    <t>DETAILED_LOCATION</t>
  </si>
  <si>
    <t>Detailed sampling location in one of the four location described above</t>
  </si>
  <si>
    <t>Date</t>
  </si>
  <si>
    <t>Date of sampling</t>
  </si>
  <si>
    <t>lon</t>
  </si>
  <si>
    <t>Longitude of individual sampling location</t>
  </si>
  <si>
    <t>lat</t>
  </si>
  <si>
    <t>Latitude of individual sampling location</t>
  </si>
  <si>
    <t>Capture_Method</t>
  </si>
  <si>
    <t xml:space="preserve">Method of individual capture </t>
  </si>
  <si>
    <t>Tissue</t>
  </si>
  <si>
    <t>Tissue sampled whose DNA was extracted and sequenced</t>
  </si>
  <si>
    <t>Sheet 2</t>
  </si>
  <si>
    <t>lfh</t>
  </si>
  <si>
    <t>Species Life history traits values</t>
  </si>
  <si>
    <t>Units</t>
  </si>
  <si>
    <t>Body_Size</t>
  </si>
  <si>
    <t>cm</t>
  </si>
  <si>
    <t>VonBertalanffy asymptotic length from length-age relationship</t>
  </si>
  <si>
    <t>Trophic_Level</t>
  </si>
  <si>
    <t>/</t>
  </si>
  <si>
    <t>Position in the food chain</t>
  </si>
  <si>
    <t>Fec</t>
  </si>
  <si>
    <t>eggs</t>
  </si>
  <si>
    <t>Absolute fecundity: mean number of eggs in an ovary of ripe females at Von Bertalanffy asymptotic length</t>
  </si>
  <si>
    <t>Propagule_Size</t>
  </si>
  <si>
    <t>mm</t>
  </si>
  <si>
    <t>Size of the individual when it becomes independent of the parent (egg size for species with no parental care, hatch size for the others)</t>
  </si>
  <si>
    <t>Age_Mat</t>
  </si>
  <si>
    <t>years</t>
  </si>
  <si>
    <t>Age at which 50% of the population is mature</t>
  </si>
  <si>
    <t>Lifespan</t>
  </si>
  <si>
    <t>Species common longevity</t>
  </si>
  <si>
    <t>Adult_Lifespan</t>
  </si>
  <si>
    <t>Difference between lifespan and age at maturity</t>
  </si>
  <si>
    <t>Hermaphrodism</t>
  </si>
  <si>
    <t>Yes = The possibility of sex-change during individual lifetime, No = gonochorism</t>
  </si>
  <si>
    <t>Parental_Care</t>
  </si>
  <si>
    <t>No = eggs are delivered in the sea / Yes = male protection of the eggs (male-pouched or nest guarders)</t>
  </si>
  <si>
    <t xml:space="preserve">Sheet 3 </t>
  </si>
  <si>
    <t>SLiM</t>
  </si>
  <si>
    <t>Species life tables values and references used in AgeNe and forward-in-time SLiM simulations</t>
  </si>
  <si>
    <t>Species_code</t>
  </si>
  <si>
    <t>Latin</t>
  </si>
  <si>
    <t>Species latin names</t>
  </si>
  <si>
    <t>Vernacular</t>
  </si>
  <si>
    <t>Species vernacular names</t>
  </si>
  <si>
    <t>Length_ref</t>
  </si>
  <si>
    <t>Reference from which age-length data was retrieved</t>
  </si>
  <si>
    <t>Fecundity_ref</t>
  </si>
  <si>
    <t>Reference from which age-fecundity was retrieved</t>
  </si>
  <si>
    <t>AgeNe_model</t>
  </si>
  <si>
    <t>Model used in AgeNe (see AgeNe documentation)</t>
  </si>
  <si>
    <t>Fecundity_length_relationship</t>
  </si>
  <si>
    <t>Model used to built life tables between age and fecundity F=y(Age),y() being either linear (F=alpha*L + beta), exponential (F = alpha * exp(L*beta)) or power-lax (F = alpha * L^(beta))</t>
  </si>
  <si>
    <t>Max_age</t>
  </si>
  <si>
    <t>Years</t>
  </si>
  <si>
    <t>Age at which all individuals die after reproduction in life tables</t>
  </si>
  <si>
    <t>Max_age_F</t>
  </si>
  <si>
    <t>Age at which all females die after reproduction in life tables, in model with sex differences in life tables</t>
  </si>
  <si>
    <t>Max_age_M</t>
  </si>
  <si>
    <t>Age at which all males die after reproduction in life tables, in model with sex differences in life tables</t>
  </si>
  <si>
    <t>N</t>
  </si>
  <si>
    <t>Individuals</t>
  </si>
  <si>
    <t>Number of individuals (in AgeNe, this parameter has no effect on Ne/N and variance in reproductive success estimate, only on Ne estimate)</t>
  </si>
  <si>
    <t>Initial_SexRatio</t>
  </si>
  <si>
    <t>%</t>
  </si>
  <si>
    <t>Sex ratio within indivdual at age 0 (used only in AgeNe)</t>
  </si>
  <si>
    <t>Age</t>
  </si>
  <si>
    <t>Length</t>
  </si>
  <si>
    <t>Length at corresponding age</t>
  </si>
  <si>
    <t>Length_F</t>
  </si>
  <si>
    <t>Female length at corresponding age, for models with sex differences in life tables</t>
  </si>
  <si>
    <t>Length_M</t>
  </si>
  <si>
    <t>Male length at corresponding age, for models with sex differences in life tables</t>
  </si>
  <si>
    <t>PF_F</t>
  </si>
  <si>
    <t>Poisson factor, controlling variance in reproductive success within age-class, needed for AgeNe (all set to 1, meaning no variance in reproductive success within age-class)</t>
  </si>
  <si>
    <t>PF_M</t>
  </si>
  <si>
    <t>Alpha</t>
  </si>
  <si>
    <t>Alpha parameter used in age-fecundity relationship (see above)</t>
  </si>
  <si>
    <t>Beta</t>
  </si>
  <si>
    <t>Beta parameter used in age-fecundity relationship (see above)</t>
  </si>
  <si>
    <t>Linf</t>
  </si>
  <si>
    <t>Von Bertalanffy asymptotic length</t>
  </si>
  <si>
    <t>Linf_F</t>
  </si>
  <si>
    <t>Female Von Bertalanffy asymptotic length</t>
  </si>
  <si>
    <t>Linf_M</t>
  </si>
  <si>
    <t>Male Von Bertalanffy asymptotic length</t>
  </si>
  <si>
    <t>K</t>
  </si>
  <si>
    <r>
      <t>years</t>
    </r>
    <r>
      <rPr>
        <vertAlign val="superscript"/>
        <sz val="11"/>
        <color theme="1"/>
        <rFont val="Calibri"/>
        <charset val="134"/>
        <scheme val="minor"/>
      </rPr>
      <t>-1</t>
    </r>
  </si>
  <si>
    <t>Growth parameter in Von Bertalanffy model</t>
  </si>
  <si>
    <t>K_F</t>
  </si>
  <si>
    <t>Female growth parameter in Von Bertalanffy model</t>
  </si>
  <si>
    <t>K_M</t>
  </si>
  <si>
    <t>Male growth parameter in Von Bertalanffy model</t>
  </si>
  <si>
    <t>t0</t>
  </si>
  <si>
    <t>t0 parameter used in Von Bertalanffy model</t>
  </si>
  <si>
    <t>t0_F</t>
  </si>
  <si>
    <t>t0 parameter used in Von Bertalanffy model for female</t>
  </si>
  <si>
    <t>t0_M</t>
  </si>
  <si>
    <t>t0 parameter used in Von Bertalanffy model for male</t>
  </si>
  <si>
    <t>Maturity</t>
  </si>
  <si>
    <t>First age at maturity</t>
  </si>
  <si>
    <t>Maturity_F</t>
  </si>
  <si>
    <t>First age at female maturity</t>
  </si>
  <si>
    <t>Maturity_M</t>
  </si>
  <si>
    <t>First age at male maturity</t>
  </si>
  <si>
    <t>SexRatio</t>
  </si>
  <si>
    <t xml:space="preserve">Age-specific sexratio (not used in all analyses in the paper). </t>
  </si>
  <si>
    <t>Coryphoblennius galerita</t>
  </si>
  <si>
    <t>Cgale</t>
  </si>
  <si>
    <t>CgaleLi1</t>
  </si>
  <si>
    <t>Gulf of Lion</t>
  </si>
  <si>
    <t>Cap d'Agde</t>
  </si>
  <si>
    <t>Hand nets</t>
  </si>
  <si>
    <t>Whole individual</t>
  </si>
  <si>
    <t>CgaleLi2</t>
  </si>
  <si>
    <t>CgaleLi3</t>
  </si>
  <si>
    <t>CgaleLi4</t>
  </si>
  <si>
    <t>Pectoral fin</t>
  </si>
  <si>
    <t>CgaleLi5</t>
  </si>
  <si>
    <t>CgaleLi6</t>
  </si>
  <si>
    <t>CgaleMu1</t>
  </si>
  <si>
    <t>Mar Menor</t>
  </si>
  <si>
    <t>Santa Pola</t>
  </si>
  <si>
    <t>23/05/2019</t>
  </si>
  <si>
    <t>CgaleMu2</t>
  </si>
  <si>
    <t>CgaleMu3</t>
  </si>
  <si>
    <t>CgaleMu4</t>
  </si>
  <si>
    <t>CgaleMu5</t>
  </si>
  <si>
    <t>CgaleMu6</t>
  </si>
  <si>
    <t>CgaleFa1</t>
  </si>
  <si>
    <t>Algarve</t>
  </si>
  <si>
    <t>Olhos de agua</t>
  </si>
  <si>
    <t>18/10/2018</t>
  </si>
  <si>
    <t>CgaleGa1</t>
  </si>
  <si>
    <t>Bay of Biscay</t>
  </si>
  <si>
    <t>Saint Jean de Luz</t>
  </si>
  <si>
    <t>18/06/2019</t>
  </si>
  <si>
    <t>CgaleGa2</t>
  </si>
  <si>
    <t>CgaleGa3</t>
  </si>
  <si>
    <t>CgaleGa4</t>
  </si>
  <si>
    <t>CgaleGa5</t>
  </si>
  <si>
    <t>CgaleGa6</t>
  </si>
  <si>
    <t>Coris julis</t>
  </si>
  <si>
    <t>Cjuli</t>
  </si>
  <si>
    <t>CjuliLi1</t>
  </si>
  <si>
    <t>Spear fishing</t>
  </si>
  <si>
    <t>CjuliLi2</t>
  </si>
  <si>
    <t>CjuliLi3</t>
  </si>
  <si>
    <t>CjuliLi4</t>
  </si>
  <si>
    <t>CjuliLi5</t>
  </si>
  <si>
    <t>CjuliLi6</t>
  </si>
  <si>
    <t>CjuliMu1</t>
  </si>
  <si>
    <t>Cabo de Palos</t>
  </si>
  <si>
    <t>CjuliMu2</t>
  </si>
  <si>
    <t>CjuliMu3</t>
  </si>
  <si>
    <t>CjuliMu4</t>
  </si>
  <si>
    <t>CjuliMu5</t>
  </si>
  <si>
    <t>CjuliMu6</t>
  </si>
  <si>
    <t>CjuliFa1</t>
  </si>
  <si>
    <t>Sagres</t>
  </si>
  <si>
    <t>17/10/2018</t>
  </si>
  <si>
    <t>CjuliFa2</t>
  </si>
  <si>
    <t>CjuliFa3</t>
  </si>
  <si>
    <t>CjuliFa4</t>
  </si>
  <si>
    <t>CjuliFa5</t>
  </si>
  <si>
    <t>CjuliFa6</t>
  </si>
  <si>
    <t>CjuliGa1</t>
  </si>
  <si>
    <t>Lezo</t>
  </si>
  <si>
    <t>CjuliGa2</t>
  </si>
  <si>
    <t>CjuliGa3</t>
  </si>
  <si>
    <t>CjuliGa4</t>
  </si>
  <si>
    <t>CjuliGa5</t>
  </si>
  <si>
    <t>CjuliGa6</t>
  </si>
  <si>
    <t>Dicentrarchus labrax</t>
  </si>
  <si>
    <t>Dlabr</t>
  </si>
  <si>
    <t>DlabrLi1</t>
  </si>
  <si>
    <t>Balaruc</t>
  </si>
  <si>
    <t>NA</t>
  </si>
  <si>
    <t>Fishing rods</t>
  </si>
  <si>
    <t>DlabrLi2</t>
  </si>
  <si>
    <t>DlabrLi3</t>
  </si>
  <si>
    <t>DlabrLi4</t>
  </si>
  <si>
    <t>DlabrLi5</t>
  </si>
  <si>
    <t>DlabrLi6</t>
  </si>
  <si>
    <t>DlabrMu1</t>
  </si>
  <si>
    <t>Lo Pagan</t>
  </si>
  <si>
    <t>Fish market</t>
  </si>
  <si>
    <t>DlabrMu2</t>
  </si>
  <si>
    <t>DlabrMu3</t>
  </si>
  <si>
    <t>DlabrMu4</t>
  </si>
  <si>
    <t>DlabrMu5</t>
  </si>
  <si>
    <t>DlabrMu6</t>
  </si>
  <si>
    <t>DlabrFa1</t>
  </si>
  <si>
    <t>Faro</t>
  </si>
  <si>
    <t>16/10/2018</t>
  </si>
  <si>
    <t>Collaborators</t>
  </si>
  <si>
    <t>Anal fin</t>
  </si>
  <si>
    <t>DlabrFa2</t>
  </si>
  <si>
    <t>Gill</t>
  </si>
  <si>
    <t>DlabrFa3</t>
  </si>
  <si>
    <t>DlabrFa4</t>
  </si>
  <si>
    <t>DlabrFa5</t>
  </si>
  <si>
    <t>DlabrFa6</t>
  </si>
  <si>
    <t>DlabrGa1</t>
  </si>
  <si>
    <t>13/12/2018</t>
  </si>
  <si>
    <t>DlabrGa2</t>
  </si>
  <si>
    <t>DlabrGa3</t>
  </si>
  <si>
    <t>DlabrGa4</t>
  </si>
  <si>
    <t>DlabrGa5</t>
  </si>
  <si>
    <t>DlabrGa6</t>
  </si>
  <si>
    <t>Pasaia</t>
  </si>
  <si>
    <t>Diplodus puntazzo</t>
  </si>
  <si>
    <t>Dpunt</t>
  </si>
  <si>
    <t>DpuntLi1</t>
  </si>
  <si>
    <t>Frontignan</t>
  </si>
  <si>
    <t>DpuntLi2</t>
  </si>
  <si>
    <t>DpuntLi3</t>
  </si>
  <si>
    <t>Palavas</t>
  </si>
  <si>
    <t>13/05/2019</t>
  </si>
  <si>
    <t>DpuntLi4</t>
  </si>
  <si>
    <t>DpuntLi5</t>
  </si>
  <si>
    <t>DpuntLi6</t>
  </si>
  <si>
    <t>DpuntMu1</t>
  </si>
  <si>
    <t>DpuntMu2</t>
  </si>
  <si>
    <t>DpuntMu3</t>
  </si>
  <si>
    <t>DpuntMu4</t>
  </si>
  <si>
    <t>DpuntMu5</t>
  </si>
  <si>
    <t>DpuntMu6</t>
  </si>
  <si>
    <t>DpuntFa1</t>
  </si>
  <si>
    <t>Olhao</t>
  </si>
  <si>
    <t>DpuntFa2</t>
  </si>
  <si>
    <t>DpuntFa3</t>
  </si>
  <si>
    <t>DpuntFa4</t>
  </si>
  <si>
    <t>DpuntFa5</t>
  </si>
  <si>
    <t>DpuntFa6</t>
  </si>
  <si>
    <t>DpuntGa1</t>
  </si>
  <si>
    <t>Capbreton</t>
  </si>
  <si>
    <t>DpuntGa2</t>
  </si>
  <si>
    <t>20/06/2019</t>
  </si>
  <si>
    <t>DpuntGa3</t>
  </si>
  <si>
    <t>DpuntGa4</t>
  </si>
  <si>
    <t>21/06/2019</t>
  </si>
  <si>
    <t>DpuntGa5</t>
  </si>
  <si>
    <t>DpuntGa6</t>
  </si>
  <si>
    <t>Hippocampus guttulatus</t>
  </si>
  <si>
    <t>Hgutt</t>
  </si>
  <si>
    <t>HguttLi1</t>
  </si>
  <si>
    <t>Thau lagoon</t>
  </si>
  <si>
    <t>Half individual</t>
  </si>
  <si>
    <t>HguttLi2</t>
  </si>
  <si>
    <t>HguttLi3</t>
  </si>
  <si>
    <t>HguttLi4</t>
  </si>
  <si>
    <t>HguttLi5</t>
  </si>
  <si>
    <t>HguttLi6</t>
  </si>
  <si>
    <t>HguttMu1</t>
  </si>
  <si>
    <t>Los Nietos</t>
  </si>
  <si>
    <t>24/05/2019</t>
  </si>
  <si>
    <t>Chirrus + Dorsal fin + Pectoral fin</t>
  </si>
  <si>
    <t>HguttMu2</t>
  </si>
  <si>
    <t>HguttMu3</t>
  </si>
  <si>
    <t>HguttMu4</t>
  </si>
  <si>
    <t>HguttMu5</t>
  </si>
  <si>
    <t>HguttMu6</t>
  </si>
  <si>
    <t>HguttGa1</t>
  </si>
  <si>
    <t>Port d'Aldret lake</t>
  </si>
  <si>
    <t>19/06/2019</t>
  </si>
  <si>
    <t>3 Dermic excrescences + dorsal fin</t>
  </si>
  <si>
    <t>HguttGa2</t>
  </si>
  <si>
    <t>HguttGa3</t>
  </si>
  <si>
    <t>HguttGa4</t>
  </si>
  <si>
    <t>HguttGa5</t>
  </si>
  <si>
    <t>HguttGa6</t>
  </si>
  <si>
    <t>Lophius budegassa</t>
  </si>
  <si>
    <t>Lbude</t>
  </si>
  <si>
    <t>LbudeLi1</t>
  </si>
  <si>
    <t>Sète</t>
  </si>
  <si>
    <t>LbudeLi2</t>
  </si>
  <si>
    <t>LbudeLi3</t>
  </si>
  <si>
    <t>LbudeLi4</t>
  </si>
  <si>
    <t>LbudeLi5</t>
  </si>
  <si>
    <t>LbudeLi6</t>
  </si>
  <si>
    <t>LbudeMu1</t>
  </si>
  <si>
    <t>LbudeMu2</t>
  </si>
  <si>
    <t>LbudeMu3</t>
  </si>
  <si>
    <t>LbudeMu4</t>
  </si>
  <si>
    <t>LbudeMu5</t>
  </si>
  <si>
    <t>LbudeMu6</t>
  </si>
  <si>
    <t>LbudeFa1</t>
  </si>
  <si>
    <t>LbudeFa2</t>
  </si>
  <si>
    <t>LbudeFa3</t>
  </si>
  <si>
    <t>LbudeFa4</t>
  </si>
  <si>
    <t>LbudeFa5</t>
  </si>
  <si>
    <t>LbudeFa6</t>
  </si>
  <si>
    <t>LbudeGa1</t>
  </si>
  <si>
    <t>LbudeGa2</t>
  </si>
  <si>
    <t>LbudeGa3</t>
  </si>
  <si>
    <t>LbudeGa4</t>
  </si>
  <si>
    <t>LbudeGa5</t>
  </si>
  <si>
    <t>LbudeGa6</t>
  </si>
  <si>
    <t>Lithognathus mormyrus</t>
  </si>
  <si>
    <t>Lmorm</t>
  </si>
  <si>
    <t>LmormLi1</t>
  </si>
  <si>
    <t>LmormLi2</t>
  </si>
  <si>
    <t>LmormLi3</t>
  </si>
  <si>
    <t>LmormLi4</t>
  </si>
  <si>
    <t>LmormLi5</t>
  </si>
  <si>
    <t>LmormLi6</t>
  </si>
  <si>
    <t>14/12/2018</t>
  </si>
  <si>
    <t>LmormMu1</t>
  </si>
  <si>
    <t>LmormMu2</t>
  </si>
  <si>
    <t>LmormMu3</t>
  </si>
  <si>
    <t>LmormMu4</t>
  </si>
  <si>
    <t>LmormMu5</t>
  </si>
  <si>
    <t>LmormMu6</t>
  </si>
  <si>
    <t>LmormFa1</t>
  </si>
  <si>
    <t>Quarteira</t>
  </si>
  <si>
    <t>LmormFa2</t>
  </si>
  <si>
    <t>LmormFa3</t>
  </si>
  <si>
    <t>LmormFa4</t>
  </si>
  <si>
    <t>LmormFa5</t>
  </si>
  <si>
    <t>LmormFa6</t>
  </si>
  <si>
    <t>LmormGa1</t>
  </si>
  <si>
    <t>LmormGa2</t>
  </si>
  <si>
    <t>LmormGa3</t>
  </si>
  <si>
    <t>LmormGa4</t>
  </si>
  <si>
    <t>LmormGa5</t>
  </si>
  <si>
    <t>LmormGa6</t>
  </si>
  <si>
    <t>Merluccius merluccius</t>
  </si>
  <si>
    <t>Mmerl</t>
  </si>
  <si>
    <t>MmerlLi1</t>
  </si>
  <si>
    <t>MmerlLi2</t>
  </si>
  <si>
    <t>MmerlLi3</t>
  </si>
  <si>
    <t>MmerlLi4</t>
  </si>
  <si>
    <t>MmerlLi5</t>
  </si>
  <si>
    <t>MmerlLi6</t>
  </si>
  <si>
    <t>MmerlMu1</t>
  </si>
  <si>
    <t>Carthagena</t>
  </si>
  <si>
    <t>MmerlMu2</t>
  </si>
  <si>
    <t>MmerlMu3</t>
  </si>
  <si>
    <t>MmerlMu4</t>
  </si>
  <si>
    <t>MmerlMu5</t>
  </si>
  <si>
    <t>MmerlMu6</t>
  </si>
  <si>
    <t>MmerlFa1</t>
  </si>
  <si>
    <t>MmerlFa2</t>
  </si>
  <si>
    <t>MmerlFa3</t>
  </si>
  <si>
    <t>MmerlFa4</t>
  </si>
  <si>
    <t>MmerlFa5</t>
  </si>
  <si>
    <t>MmerlFa6</t>
  </si>
  <si>
    <t>MmerlGa1</t>
  </si>
  <si>
    <t>MmerlGa2</t>
  </si>
  <si>
    <t>MmerlGa3</t>
  </si>
  <si>
    <t>MmerlGa4</t>
  </si>
  <si>
    <t>MmerlGa5</t>
  </si>
  <si>
    <t>MmerlGa6</t>
  </si>
  <si>
    <t>Mullus surmuletus</t>
  </si>
  <si>
    <t>Msurm</t>
  </si>
  <si>
    <t>MsurmLi1</t>
  </si>
  <si>
    <t>MsurmLi2</t>
  </si>
  <si>
    <t>MsurmLi3</t>
  </si>
  <si>
    <t>MsurmLi4</t>
  </si>
  <si>
    <t>MsurmLi5</t>
  </si>
  <si>
    <t>MsurmLi6</t>
  </si>
  <si>
    <t>MsurmMu1</t>
  </si>
  <si>
    <t>MsurmMu2</t>
  </si>
  <si>
    <t>MsurmMu3</t>
  </si>
  <si>
    <t>Torre de la Horadada</t>
  </si>
  <si>
    <t>MsurmMu4</t>
  </si>
  <si>
    <t>MsurmMu5</t>
  </si>
  <si>
    <t>Pectoral fin + pelvien fin</t>
  </si>
  <si>
    <t>MsurmMu6</t>
  </si>
  <si>
    <t>MsurmFa1</t>
  </si>
  <si>
    <t>MsurmFa2</t>
  </si>
  <si>
    <t>MsurmFa3</t>
  </si>
  <si>
    <t>MsurmFa4</t>
  </si>
  <si>
    <t>MsurmFa5</t>
  </si>
  <si>
    <t>MsurmFa6</t>
  </si>
  <si>
    <t>MsurmGa1</t>
  </si>
  <si>
    <t>Arcachon</t>
  </si>
  <si>
    <t>MsurmGa2</t>
  </si>
  <si>
    <t>MsurmGa3</t>
  </si>
  <si>
    <t>MsurmGa4</t>
  </si>
  <si>
    <t>MsurmGa5</t>
  </si>
  <si>
    <t>MsurmGa6</t>
  </si>
  <si>
    <t>La Turballe</t>
  </si>
  <si>
    <t>Pagellus erythrinus</t>
  </si>
  <si>
    <t>Peryt</t>
  </si>
  <si>
    <t>PerytLi1</t>
  </si>
  <si>
    <t>PerytLi2</t>
  </si>
  <si>
    <t>PerytLi3</t>
  </si>
  <si>
    <t>PerytLi4</t>
  </si>
  <si>
    <t>PerytLi5</t>
  </si>
  <si>
    <t>PerytLi6</t>
  </si>
  <si>
    <t>PerytMu1</t>
  </si>
  <si>
    <t>PerytMu2</t>
  </si>
  <si>
    <t>PerytMu3</t>
  </si>
  <si>
    <t>PerytMu4</t>
  </si>
  <si>
    <t>PerytMu5</t>
  </si>
  <si>
    <t>PerytMu6</t>
  </si>
  <si>
    <t>PerytFa1</t>
  </si>
  <si>
    <t>PerytFa2</t>
  </si>
  <si>
    <t>PerytFa3</t>
  </si>
  <si>
    <t>PerytFa4</t>
  </si>
  <si>
    <t>PerytFa5</t>
  </si>
  <si>
    <t>PerytFa6</t>
  </si>
  <si>
    <t>PerytGa1</t>
  </si>
  <si>
    <t>PerytGa2</t>
  </si>
  <si>
    <t>PerytGa3</t>
  </si>
  <si>
    <t>PerytGa4</t>
  </si>
  <si>
    <t>PerytGa5</t>
  </si>
  <si>
    <t>PerytGa6</t>
  </si>
  <si>
    <t>Serranus cabrilla</t>
  </si>
  <si>
    <t>Scabr</t>
  </si>
  <si>
    <t>ScabrLi1</t>
  </si>
  <si>
    <t>ScabrLi2</t>
  </si>
  <si>
    <t>ScabrLi3</t>
  </si>
  <si>
    <t>ScabrLi4</t>
  </si>
  <si>
    <t>ScabrLi5</t>
  </si>
  <si>
    <t>ScabrLi6</t>
  </si>
  <si>
    <t>ScabrMu1</t>
  </si>
  <si>
    <t>ScabrMu2</t>
  </si>
  <si>
    <t>ScabrMu3</t>
  </si>
  <si>
    <t>ScabrMu4</t>
  </si>
  <si>
    <t>ScabrMu5</t>
  </si>
  <si>
    <t>ScabrMu6</t>
  </si>
  <si>
    <t>ScabrFa1</t>
  </si>
  <si>
    <t>ScabrFa2</t>
  </si>
  <si>
    <t>ScabrFa3</t>
  </si>
  <si>
    <t>ScabrFa4</t>
  </si>
  <si>
    <t>ScabrFa5</t>
  </si>
  <si>
    <t>ScabrFa6</t>
  </si>
  <si>
    <t>ScabrGa1</t>
  </si>
  <si>
    <t>ScabrGa2</t>
  </si>
  <si>
    <t>ScabrGa3</t>
  </si>
  <si>
    <t>ScabrGa4</t>
  </si>
  <si>
    <t>ScabrGa5</t>
  </si>
  <si>
    <t>ScabrGa6</t>
  </si>
  <si>
    <t>Spondyliosoma cantharus</t>
  </si>
  <si>
    <t>Scant</t>
  </si>
  <si>
    <t>ScantLi1</t>
  </si>
  <si>
    <t>ScantLi2</t>
  </si>
  <si>
    <t>ScantLi3</t>
  </si>
  <si>
    <t>ScantLi4</t>
  </si>
  <si>
    <t>ScantLi5</t>
  </si>
  <si>
    <t>17/11/2019</t>
  </si>
  <si>
    <t>ScantMu1</t>
  </si>
  <si>
    <t>ScantMu2</t>
  </si>
  <si>
    <t>ScantMu3</t>
  </si>
  <si>
    <t>ScantMu4</t>
  </si>
  <si>
    <t>ScantMu5</t>
  </si>
  <si>
    <t>ScantMu6</t>
  </si>
  <si>
    <t>ScantFa1</t>
  </si>
  <si>
    <t>ScantFa2</t>
  </si>
  <si>
    <t>ScantFa3</t>
  </si>
  <si>
    <t>ScantFa4</t>
  </si>
  <si>
    <t>ScantFa5</t>
  </si>
  <si>
    <t>ScantFa6</t>
  </si>
  <si>
    <t>ScantGa1</t>
  </si>
  <si>
    <t>ScantGa2</t>
  </si>
  <si>
    <t>ScantGa3</t>
  </si>
  <si>
    <t>ScantGa4</t>
  </si>
  <si>
    <t>ScantGa5</t>
  </si>
  <si>
    <t>ScantGa6</t>
  </si>
  <si>
    <t>Symphodus cinereus</t>
  </si>
  <si>
    <t>Scine</t>
  </si>
  <si>
    <t>ScineLi1</t>
  </si>
  <si>
    <t>Caudal fin</t>
  </si>
  <si>
    <t>ScineLi2</t>
  </si>
  <si>
    <t>ScineLi3</t>
  </si>
  <si>
    <t>ScineLi4</t>
  </si>
  <si>
    <t>ScineLi5</t>
  </si>
  <si>
    <t>ScineLi6</t>
  </si>
  <si>
    <t>ScineMu1</t>
  </si>
  <si>
    <t>Mar Menor Grau</t>
  </si>
  <si>
    <t>ScineMu2</t>
  </si>
  <si>
    <t>ScineMu3</t>
  </si>
  <si>
    <t>ScineMu4</t>
  </si>
  <si>
    <t>ScineMu5</t>
  </si>
  <si>
    <t>ScineMu6</t>
  </si>
  <si>
    <t>ScineGa1</t>
  </si>
  <si>
    <t>Cap-Ferret</t>
  </si>
  <si>
    <t>ScineGa2</t>
  </si>
  <si>
    <t>ScineGa3</t>
  </si>
  <si>
    <t>ScineGa4</t>
  </si>
  <si>
    <t>ScineGa5</t>
  </si>
  <si>
    <t>ScineGa6</t>
  </si>
  <si>
    <t>Sardina pilchardus</t>
  </si>
  <si>
    <t>Spilc</t>
  </si>
  <si>
    <t>SpilcLi1</t>
  </si>
  <si>
    <t>SpilcLi2</t>
  </si>
  <si>
    <t>SpilcLi3</t>
  </si>
  <si>
    <t>SpilcLi4</t>
  </si>
  <si>
    <t>SpilcLi5</t>
  </si>
  <si>
    <t>SpilcLi6</t>
  </si>
  <si>
    <t>SpilcMu1</t>
  </si>
  <si>
    <t>Torrevieja</t>
  </si>
  <si>
    <t>Dorsal fin</t>
  </si>
  <si>
    <t>SpilcMu2</t>
  </si>
  <si>
    <t>SpilcMu3</t>
  </si>
  <si>
    <t>SpilcMu4</t>
  </si>
  <si>
    <t>SpilcMu5</t>
  </si>
  <si>
    <t>SpilcMu6</t>
  </si>
  <si>
    <t>SpilcFa1</t>
  </si>
  <si>
    <t>SpilcFa2</t>
  </si>
  <si>
    <t>SpilcFa3</t>
  </si>
  <si>
    <t>SpilcFa4</t>
  </si>
  <si>
    <t>SpilcFa5</t>
  </si>
  <si>
    <t>SpilcFa6</t>
  </si>
  <si>
    <t>SpilcGa1</t>
  </si>
  <si>
    <t>SpilcGa2</t>
  </si>
  <si>
    <t>SpilcGa3</t>
  </si>
  <si>
    <t>SpilcGa4</t>
  </si>
  <si>
    <t>SpilcGa5</t>
  </si>
  <si>
    <t>SpilcGa6</t>
  </si>
  <si>
    <t>Sarda sarda</t>
  </si>
  <si>
    <t>Ssard</t>
  </si>
  <si>
    <t>SsardLi1</t>
  </si>
  <si>
    <t>20/10/2018</t>
  </si>
  <si>
    <t>SsardLi2</t>
  </si>
  <si>
    <t>SsardLi3</t>
  </si>
  <si>
    <t>SsardLi4</t>
  </si>
  <si>
    <t>SsardLi5</t>
  </si>
  <si>
    <t>16/08/2019</t>
  </si>
  <si>
    <t>SsardLi6</t>
  </si>
  <si>
    <t>SsardMu1</t>
  </si>
  <si>
    <t>SsardMu2</t>
  </si>
  <si>
    <t>SsardMu3</t>
  </si>
  <si>
    <t>SsardMu4</t>
  </si>
  <si>
    <t>SsardMu5</t>
  </si>
  <si>
    <t>SsardMu6</t>
  </si>
  <si>
    <t>Mazarron</t>
  </si>
  <si>
    <t>SsardFa1</t>
  </si>
  <si>
    <t>SsardFa2</t>
  </si>
  <si>
    <t>SsardFa3</t>
  </si>
  <si>
    <t>SsardFa4</t>
  </si>
  <si>
    <t>SsardFa5</t>
  </si>
  <si>
    <t>SsardFa6</t>
  </si>
  <si>
    <t>SsardGa1</t>
  </si>
  <si>
    <t>SsardGa2</t>
  </si>
  <si>
    <t>SsardGa3</t>
  </si>
  <si>
    <t>SsardGa4</t>
  </si>
  <si>
    <t>SsardGa5</t>
  </si>
  <si>
    <t>SsardGa6</t>
  </si>
  <si>
    <t>Syngnathus typhle</t>
  </si>
  <si>
    <t>Styph</t>
  </si>
  <si>
    <t>StyphLi1</t>
  </si>
  <si>
    <t>StyphLi2</t>
  </si>
  <si>
    <t>StyphLi3</t>
  </si>
  <si>
    <t>StyphLi4</t>
  </si>
  <si>
    <t>StyphLi5</t>
  </si>
  <si>
    <t>StyphLi6</t>
  </si>
  <si>
    <t>StyphMu1</t>
  </si>
  <si>
    <t>22/05/2019</t>
  </si>
  <si>
    <t>StyphMu2</t>
  </si>
  <si>
    <t>StyphMu3</t>
  </si>
  <si>
    <t>StyphMu4</t>
  </si>
  <si>
    <t>StyphMu5</t>
  </si>
  <si>
    <t>StyphMu6</t>
  </si>
  <si>
    <t>StyphFa1</t>
  </si>
  <si>
    <t>Ria Formosa</t>
  </si>
  <si>
    <t>StyphFa2</t>
  </si>
  <si>
    <t>StyphFa3</t>
  </si>
  <si>
    <t>StyphFa4</t>
  </si>
  <si>
    <t>StyphFa5</t>
  </si>
  <si>
    <t>StyphFa6</t>
  </si>
  <si>
    <t>StyphGa1</t>
  </si>
  <si>
    <t>StyphGa2</t>
  </si>
  <si>
    <t>StyphGa3</t>
  </si>
  <si>
    <t>StyphGa4</t>
  </si>
  <si>
    <t>StyphGa5</t>
  </si>
  <si>
    <t>StyphGa6</t>
  </si>
  <si>
    <t>Species</t>
  </si>
  <si>
    <t>Species_plot</t>
  </si>
  <si>
    <t>Montagu's blenny</t>
  </si>
  <si>
    <t>C.galerita</t>
  </si>
  <si>
    <t>No</t>
  </si>
  <si>
    <t>Yes</t>
  </si>
  <si>
    <t>Mediterranean rainbow wrasse</t>
  </si>
  <si>
    <t>C.julis</t>
  </si>
  <si>
    <t>European sea bass</t>
  </si>
  <si>
    <t>D.labrax</t>
  </si>
  <si>
    <t>Sharp-snout seabream</t>
  </si>
  <si>
    <t>D.puntazzo</t>
  </si>
  <si>
    <t>Long-snouted seahorse</t>
  </si>
  <si>
    <t>H.guttulatus</t>
  </si>
  <si>
    <t>Blackbellied angler</t>
  </si>
  <si>
    <t>L.budegassa</t>
  </si>
  <si>
    <t>Striped seabream</t>
  </si>
  <si>
    <t>L.mormyrus</t>
  </si>
  <si>
    <t>European hake</t>
  </si>
  <si>
    <t>M.merluccius</t>
  </si>
  <si>
    <t>Striped red mullet</t>
  </si>
  <si>
    <t>M.surmuletus</t>
  </si>
  <si>
    <t>Common pandora</t>
  </si>
  <si>
    <t>P.erythrinus</t>
  </si>
  <si>
    <t>Comber</t>
  </si>
  <si>
    <t>S.cabrilla</t>
  </si>
  <si>
    <t>Black seabream</t>
  </si>
  <si>
    <t>S.cantharus</t>
  </si>
  <si>
    <t>Grey wrasse</t>
  </si>
  <si>
    <t>S.cinereus</t>
  </si>
  <si>
    <t>European pilchard</t>
  </si>
  <si>
    <t>S.pilchardus</t>
  </si>
  <si>
    <t>Atlantic bonito</t>
  </si>
  <si>
    <t>S.sarda</t>
  </si>
  <si>
    <t>Broadnosed pipefish</t>
  </si>
  <si>
    <t>S.typhle</t>
  </si>
  <si>
    <t>First_sexe</t>
  </si>
  <si>
    <t>Blennie coiffée</t>
  </si>
  <si>
    <t>Milton, 1983</t>
  </si>
  <si>
    <t>Carrasson et al., 2003</t>
  </si>
  <si>
    <t>TwoSex</t>
  </si>
  <si>
    <t>Linear</t>
  </si>
  <si>
    <t>Girelle</t>
  </si>
  <si>
    <t>Skeljo, 2012</t>
  </si>
  <si>
    <t>Power</t>
  </si>
  <si>
    <t>female</t>
  </si>
  <si>
    <t>Bar commun</t>
  </si>
  <si>
    <t>Wassaf el amary</t>
  </si>
  <si>
    <t>Kara, 1997</t>
  </si>
  <si>
    <t>Sar à museau pointu</t>
  </si>
  <si>
    <t>Dominguez-Seoane et al., 2006</t>
  </si>
  <si>
    <t>Taieb et al., 2013</t>
  </si>
  <si>
    <t>Hippocampe moucheté</t>
  </si>
  <si>
    <t>Curtis, 2006</t>
  </si>
  <si>
    <t>Exponential</t>
  </si>
  <si>
    <t>Baudroie rousse</t>
  </si>
  <si>
    <t>Garcia-Rodriguez et al., 2005</t>
  </si>
  <si>
    <t>Colmenero et al., 2012</t>
  </si>
  <si>
    <t>Marbré</t>
  </si>
  <si>
    <t>Monteiro et al., 2010</t>
  </si>
  <si>
    <t>Ali et al., 2016</t>
  </si>
  <si>
    <t>male</t>
  </si>
  <si>
    <t>Merlu</t>
  </si>
  <si>
    <t>Pineiro, 2003</t>
  </si>
  <si>
    <t>Biagi, 1995</t>
  </si>
  <si>
    <t>Rouget barbé</t>
  </si>
  <si>
    <t>Renones, et al., 1995</t>
  </si>
  <si>
    <t>Amin et al., 2016</t>
  </si>
  <si>
    <t>Pageot commun</t>
  </si>
  <si>
    <t>Yapici et al., 2019</t>
  </si>
  <si>
    <t>Papaconstantinou et al., 1986</t>
  </si>
  <si>
    <t>Serran chevrette</t>
  </si>
  <si>
    <t>Ilhan, 2010</t>
  </si>
  <si>
    <t>Palacios Sargatal, 2017</t>
  </si>
  <si>
    <t>Dorade grise</t>
  </si>
  <si>
    <t>Pajuelo et al., 1999</t>
  </si>
  <si>
    <t>Gonçalves, J.M.S., 2000</t>
  </si>
  <si>
    <t>Crénilabre cendré</t>
  </si>
  <si>
    <t>Quignard, 1966 et Bach, 1985</t>
  </si>
  <si>
    <t>Quignard et Kara, 2019</t>
  </si>
  <si>
    <t>Sardine</t>
  </si>
  <si>
    <t>Alemany, 1993</t>
  </si>
  <si>
    <t>Bouhali, 2015</t>
  </si>
  <si>
    <t>Bonite</t>
  </si>
  <si>
    <t>Orsi Relini, L., 2004</t>
  </si>
  <si>
    <t>Syngnathe</t>
  </si>
  <si>
    <t>Fishbase</t>
  </si>
  <si>
    <t>Rispoli et Wilson, 2007</t>
  </si>
</sst>
</file>

<file path=xl/styles.xml><?xml version="1.0" encoding="utf-8"?>
<styleSheet xmlns="http://schemas.openxmlformats.org/spreadsheetml/2006/main">
  <numFmts count="7">
    <numFmt numFmtId="176" formatCode="_-&quot;€&quot;* #,##0_-;\-&quot;€&quot;* #,##0_-;_-&quot;€&quot;* \-_-;_-@_-"/>
    <numFmt numFmtId="41" formatCode="_-* #,##0_-;\-* #,##0_-;_-* &quot;-&quot;_-;_-@_-"/>
    <numFmt numFmtId="177" formatCode="_-&quot;€&quot;* #,##0.00_-;\-&quot;€&quot;* #,##0.00_-;_-&quot;€&quot;* \-??_-;_-@_-"/>
    <numFmt numFmtId="43" formatCode="_-* #,##0.00_-;\-* #,##0.00_-;_-* &quot;-&quot;??_-;_-@_-"/>
    <numFmt numFmtId="178" formatCode="#,##0.000000"/>
    <numFmt numFmtId="179" formatCode="0.00_ "/>
    <numFmt numFmtId="180" formatCode="0.000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vertAlign val="superscript"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indexed="8"/>
      <name val="Calibri"/>
      <charset val="0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14" borderId="3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2" borderId="3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8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2" borderId="30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2" borderId="31" applyNumberFormat="0" applyAlignment="0" applyProtection="0">
      <alignment vertical="center"/>
    </xf>
    <xf numFmtId="0" fontId="21" fillId="30" borderId="33" applyNumberFormat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0" fillId="0" borderId="0"/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80" fontId="0" fillId="0" borderId="10" xfId="0" applyNumberFormat="1" applyFill="1" applyBorder="1" applyAlignment="1">
      <alignment horizontal="center" vertical="center"/>
    </xf>
    <xf numFmtId="180" fontId="0" fillId="0" borderId="11" xfId="0" applyNumberFormat="1" applyFill="1" applyBorder="1" applyAlignment="1">
      <alignment horizontal="center" vertical="center"/>
    </xf>
    <xf numFmtId="180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9" fontId="0" fillId="0" borderId="10" xfId="0" applyNumberFormat="1" applyFill="1" applyBorder="1" applyAlignment="1">
      <alignment horizontal="center" vertical="center"/>
    </xf>
    <xf numFmtId="179" fontId="0" fillId="0" borderId="1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9" fontId="0" fillId="0" borderId="12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79" fontId="0" fillId="0" borderId="8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right" vertical="center"/>
    </xf>
    <xf numFmtId="0" fontId="2" fillId="7" borderId="8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58" fontId="0" fillId="7" borderId="8" xfId="0" applyNumberFormat="1" applyFill="1" applyBorder="1" applyAlignment="1">
      <alignment horizontal="right" vertical="center"/>
    </xf>
    <xf numFmtId="178" fontId="0" fillId="7" borderId="8" xfId="0" applyNumberFormat="1" applyFont="1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2" fillId="8" borderId="8" xfId="0" applyFont="1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58" fontId="0" fillId="8" borderId="8" xfId="0" applyNumberFormat="1" applyFill="1" applyBorder="1" applyAlignment="1">
      <alignment horizontal="right" vertical="center"/>
    </xf>
    <xf numFmtId="0" fontId="0" fillId="8" borderId="8" xfId="0" applyFill="1" applyBorder="1" applyAlignment="1">
      <alignment horizontal="right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58" fontId="0" fillId="9" borderId="8" xfId="0" applyNumberFormat="1" applyFill="1" applyBorder="1" applyAlignment="1">
      <alignment horizontal="right" vertical="center"/>
    </xf>
    <xf numFmtId="0" fontId="0" fillId="9" borderId="8" xfId="0" applyFill="1" applyBorder="1" applyAlignment="1">
      <alignment horizontal="right" vertical="center"/>
    </xf>
    <xf numFmtId="17" fontId="0" fillId="8" borderId="8" xfId="0" applyNumberFormat="1" applyFill="1" applyBorder="1" applyAlignment="1">
      <alignment horizontal="right" vertical="center"/>
    </xf>
    <xf numFmtId="17" fontId="0" fillId="7" borderId="8" xfId="0" applyNumberFormat="1" applyFill="1" applyBorder="1" applyAlignment="1">
      <alignment horizontal="right" vertical="center"/>
    </xf>
    <xf numFmtId="0" fontId="2" fillId="10" borderId="8" xfId="0" applyFont="1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58" fontId="0" fillId="10" borderId="8" xfId="0" applyNumberFormat="1" applyFill="1" applyBorder="1" applyAlignment="1">
      <alignment horizontal="right" vertical="center"/>
    </xf>
    <xf numFmtId="0" fontId="0" fillId="10" borderId="8" xfId="0" applyFill="1" applyBorder="1" applyAlignment="1">
      <alignment horizontal="right" vertical="center"/>
    </xf>
    <xf numFmtId="17" fontId="0" fillId="10" borderId="8" xfId="0" applyNumberFormat="1" applyFill="1" applyBorder="1" applyAlignment="1">
      <alignment horizontal="right" vertical="center"/>
    </xf>
    <xf numFmtId="16" fontId="0" fillId="7" borderId="8" xfId="0" applyNumberFormat="1" applyFill="1" applyBorder="1" applyAlignment="1">
      <alignment horizontal="right" vertical="center"/>
    </xf>
    <xf numFmtId="0" fontId="2" fillId="10" borderId="13" xfId="0" applyFont="1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10" borderId="13" xfId="0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3" borderId="25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11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>
      <alignment vertical="center"/>
    </xf>
  </cellXfs>
  <cellStyles count="50">
    <cellStyle name="Normal" xfId="0" builtinId="0"/>
    <cellStyle name="Note" xfId="1" builtinId="10"/>
    <cellStyle name="Lien hypertexte visité" xfId="2" builtinId="9"/>
    <cellStyle name="Virgule" xfId="3" builtinId="3"/>
    <cellStyle name="60 % - Accent6" xfId="4" builtinId="52"/>
    <cellStyle name="Calcul" xfId="5" builtinId="22"/>
    <cellStyle name="Titre" xfId="6" builtinId="15"/>
    <cellStyle name="Monétaire [0]" xfId="7" builtinId="7"/>
    <cellStyle name="Monétaire" xfId="8" builtinId="4"/>
    <cellStyle name="Milliers [0]" xfId="9" builtinId="6"/>
    <cellStyle name="Cellule liée" xfId="10" builtinId="24"/>
    <cellStyle name="Pourcentage" xfId="11" builtinId="5"/>
    <cellStyle name="Lien hypertexte" xfId="12" builtinId="8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Excel Built-in Normal" xfId="39"/>
    <cellStyle name="20 % - Accent4" xfId="40" builtinId="42"/>
    <cellStyle name="40 % - Accent4" xfId="41" builtinId="43"/>
    <cellStyle name="60 % - Accent4" xfId="42" builtinId="44"/>
    <cellStyle name="Accent5" xfId="43" builtinId="45"/>
    <cellStyle name="20 % - Accent5" xfId="44" builtinId="46"/>
    <cellStyle name="40 % - Accent5" xfId="45" builtinId="47"/>
    <cellStyle name="60 % - Accent5" xfId="46" builtinId="48"/>
    <cellStyle name="Accent6" xfId="47" builtinId="49"/>
    <cellStyle name="20 % - Accent6" xfId="48" builtinId="50"/>
    <cellStyle name="40 % - Accent6" xfId="49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72"/>
  <sheetViews>
    <sheetView tabSelected="1" zoomScale="40" zoomScaleNormal="40" workbookViewId="0">
      <selection activeCell="D32" sqref="D32"/>
    </sheetView>
  </sheetViews>
  <sheetFormatPr defaultColWidth="9.14285714285714" defaultRowHeight="15"/>
  <cols>
    <col min="1" max="1" width="2.42857142857143" customWidth="1"/>
    <col min="2" max="2" width="30.8571428571429" customWidth="1"/>
    <col min="3" max="3" width="11.4285714285714" customWidth="1"/>
    <col min="4" max="4" width="168.4" customWidth="1"/>
  </cols>
  <sheetData>
    <row r="2" spans="2:12">
      <c r="B2" s="65" t="s">
        <v>0</v>
      </c>
      <c r="C2" s="66"/>
      <c r="D2" s="67"/>
      <c r="E2" s="68"/>
      <c r="F2" s="68"/>
      <c r="G2" s="68"/>
      <c r="H2" s="68"/>
      <c r="I2" s="68"/>
      <c r="J2" s="68"/>
      <c r="K2" s="68"/>
      <c r="L2" s="68"/>
    </row>
    <row r="3" spans="2:12">
      <c r="B3" s="69"/>
      <c r="C3" s="70"/>
      <c r="D3" s="71"/>
      <c r="E3" s="68"/>
      <c r="F3" s="68"/>
      <c r="G3" s="68"/>
      <c r="H3" s="68"/>
      <c r="I3" s="68"/>
      <c r="J3" s="68"/>
      <c r="K3" s="68"/>
      <c r="L3" s="68"/>
    </row>
    <row r="4" ht="15.75" spans="2:12">
      <c r="B4" s="72"/>
      <c r="C4" s="73"/>
      <c r="D4" s="74"/>
      <c r="E4" s="68"/>
      <c r="F4" s="68"/>
      <c r="G4" s="68"/>
      <c r="H4" s="68"/>
      <c r="I4" s="68"/>
      <c r="J4" s="68"/>
      <c r="K4" s="68"/>
      <c r="L4" s="68"/>
    </row>
    <row r="6" ht="15.75" spans="2:4">
      <c r="B6" s="75" t="s">
        <v>1</v>
      </c>
      <c r="C6" s="76" t="s">
        <v>2</v>
      </c>
      <c r="D6" s="77" t="s">
        <v>3</v>
      </c>
    </row>
    <row r="7" spans="2:4">
      <c r="B7" s="78"/>
      <c r="C7" s="78"/>
      <c r="D7" s="78"/>
    </row>
    <row r="8" spans="2:4">
      <c r="B8" s="79" t="s">
        <v>4</v>
      </c>
      <c r="C8" s="79" t="s">
        <v>5</v>
      </c>
      <c r="D8" s="79"/>
    </row>
    <row r="9" spans="2:4">
      <c r="B9" s="32" t="s">
        <v>6</v>
      </c>
      <c r="C9" s="80" t="s">
        <v>7</v>
      </c>
      <c r="D9" s="81"/>
    </row>
    <row r="10" spans="2:4">
      <c r="B10" s="32" t="s">
        <v>8</v>
      </c>
      <c r="C10" s="82" t="s">
        <v>9</v>
      </c>
      <c r="D10" s="83"/>
    </row>
    <row r="11" spans="2:4">
      <c r="B11" s="32" t="s">
        <v>10</v>
      </c>
      <c r="C11" s="82" t="s">
        <v>11</v>
      </c>
      <c r="D11" s="83"/>
    </row>
    <row r="12" spans="2:4">
      <c r="B12" s="32" t="s">
        <v>12</v>
      </c>
      <c r="C12" s="82" t="s">
        <v>13</v>
      </c>
      <c r="D12" s="83"/>
    </row>
    <row r="13" spans="2:4">
      <c r="B13" s="32" t="s">
        <v>14</v>
      </c>
      <c r="C13" s="82" t="s">
        <v>15</v>
      </c>
      <c r="D13" s="83"/>
    </row>
    <row r="14" spans="2:4">
      <c r="B14" s="32" t="s">
        <v>16</v>
      </c>
      <c r="C14" s="82" t="s">
        <v>17</v>
      </c>
      <c r="D14" s="83"/>
    </row>
    <row r="15" spans="2:4">
      <c r="B15" s="32" t="s">
        <v>18</v>
      </c>
      <c r="C15" s="82" t="s">
        <v>19</v>
      </c>
      <c r="D15" s="83"/>
    </row>
    <row r="16" spans="2:4">
      <c r="B16" s="32" t="s">
        <v>20</v>
      </c>
      <c r="C16" s="82" t="s">
        <v>21</v>
      </c>
      <c r="D16" s="83"/>
    </row>
    <row r="17" spans="2:4">
      <c r="B17" s="32" t="s">
        <v>22</v>
      </c>
      <c r="C17" s="82" t="s">
        <v>23</v>
      </c>
      <c r="D17" s="83"/>
    </row>
    <row r="18" spans="2:4">
      <c r="B18" s="32" t="s">
        <v>24</v>
      </c>
      <c r="C18" s="82" t="s">
        <v>25</v>
      </c>
      <c r="D18" s="83"/>
    </row>
    <row r="19" ht="15.75" spans="2:4">
      <c r="B19" s="84"/>
      <c r="C19" s="84"/>
      <c r="D19" s="84"/>
    </row>
    <row r="20" ht="15.75" spans="2:4">
      <c r="B20" s="75" t="s">
        <v>26</v>
      </c>
      <c r="C20" s="76" t="s">
        <v>27</v>
      </c>
      <c r="D20" s="77" t="s">
        <v>28</v>
      </c>
    </row>
    <row r="21" spans="2:4">
      <c r="B21" s="85"/>
      <c r="C21" s="85"/>
      <c r="D21" s="85"/>
    </row>
    <row r="22" spans="2:4">
      <c r="B22" s="79" t="s">
        <v>4</v>
      </c>
      <c r="C22" s="86" t="s">
        <v>29</v>
      </c>
      <c r="D22" s="86" t="s">
        <v>5</v>
      </c>
    </row>
    <row r="23" spans="2:4">
      <c r="B23" s="32" t="s">
        <v>30</v>
      </c>
      <c r="C23" s="13" t="s">
        <v>31</v>
      </c>
      <c r="D23" s="87" t="s">
        <v>32</v>
      </c>
    </row>
    <row r="24" spans="2:4">
      <c r="B24" s="32" t="s">
        <v>33</v>
      </c>
      <c r="C24" s="13" t="s">
        <v>34</v>
      </c>
      <c r="D24" s="87" t="s">
        <v>35</v>
      </c>
    </row>
    <row r="25" spans="2:4">
      <c r="B25" s="32" t="s">
        <v>36</v>
      </c>
      <c r="C25" s="13" t="s">
        <v>37</v>
      </c>
      <c r="D25" s="87" t="s">
        <v>38</v>
      </c>
    </row>
    <row r="26" spans="2:4">
      <c r="B26" s="32" t="s">
        <v>39</v>
      </c>
      <c r="C26" s="13" t="s">
        <v>40</v>
      </c>
      <c r="D26" s="87" t="s">
        <v>41</v>
      </c>
    </row>
    <row r="27" spans="2:4">
      <c r="B27" s="32" t="s">
        <v>42</v>
      </c>
      <c r="C27" s="13" t="s">
        <v>43</v>
      </c>
      <c r="D27" s="87" t="s">
        <v>44</v>
      </c>
    </row>
    <row r="28" spans="2:4">
      <c r="B28" s="32" t="s">
        <v>45</v>
      </c>
      <c r="C28" s="13" t="s">
        <v>43</v>
      </c>
      <c r="D28" s="87" t="s">
        <v>46</v>
      </c>
    </row>
    <row r="29" spans="2:4">
      <c r="B29" s="32" t="s">
        <v>47</v>
      </c>
      <c r="C29" s="13" t="s">
        <v>43</v>
      </c>
      <c r="D29" s="87" t="s">
        <v>48</v>
      </c>
    </row>
    <row r="30" spans="2:4">
      <c r="B30" s="32" t="s">
        <v>49</v>
      </c>
      <c r="C30" s="13" t="s">
        <v>34</v>
      </c>
      <c r="D30" s="87" t="s">
        <v>50</v>
      </c>
    </row>
    <row r="31" spans="2:4">
      <c r="B31" s="32" t="s">
        <v>51</v>
      </c>
      <c r="C31" s="13" t="s">
        <v>34</v>
      </c>
      <c r="D31" s="87" t="s">
        <v>52</v>
      </c>
    </row>
    <row r="32" ht="15.75" spans="2:4">
      <c r="B32" s="85"/>
      <c r="C32" s="85"/>
      <c r="D32" s="85"/>
    </row>
    <row r="33" ht="15.75" spans="2:4">
      <c r="B33" s="75" t="s">
        <v>53</v>
      </c>
      <c r="C33" s="76" t="s">
        <v>54</v>
      </c>
      <c r="D33" s="77" t="s">
        <v>55</v>
      </c>
    </row>
    <row r="35" spans="2:4">
      <c r="B35" s="79" t="s">
        <v>4</v>
      </c>
      <c r="C35" s="86" t="s">
        <v>29</v>
      </c>
      <c r="D35" s="88" t="s">
        <v>5</v>
      </c>
    </row>
    <row r="36" spans="2:5">
      <c r="B36" s="32" t="s">
        <v>56</v>
      </c>
      <c r="C36" s="13" t="s">
        <v>34</v>
      </c>
      <c r="D36" s="89" t="s">
        <v>9</v>
      </c>
      <c r="E36" s="90"/>
    </row>
    <row r="37" spans="2:4">
      <c r="B37" s="32" t="s">
        <v>57</v>
      </c>
      <c r="C37" s="13" t="s">
        <v>34</v>
      </c>
      <c r="D37" s="91" t="s">
        <v>58</v>
      </c>
    </row>
    <row r="38" spans="2:4">
      <c r="B38" s="32" t="s">
        <v>59</v>
      </c>
      <c r="C38" s="13" t="s">
        <v>34</v>
      </c>
      <c r="D38" s="87" t="s">
        <v>60</v>
      </c>
    </row>
    <row r="39" spans="2:4">
      <c r="B39" s="32" t="s">
        <v>61</v>
      </c>
      <c r="C39" s="13" t="s">
        <v>34</v>
      </c>
      <c r="D39" s="87" t="s">
        <v>62</v>
      </c>
    </row>
    <row r="40" spans="2:4">
      <c r="B40" s="32" t="s">
        <v>63</v>
      </c>
      <c r="C40" s="13" t="s">
        <v>34</v>
      </c>
      <c r="D40" s="87" t="s">
        <v>64</v>
      </c>
    </row>
    <row r="41" spans="2:4">
      <c r="B41" s="32" t="s">
        <v>65</v>
      </c>
      <c r="C41" s="13" t="s">
        <v>34</v>
      </c>
      <c r="D41" s="87" t="s">
        <v>66</v>
      </c>
    </row>
    <row r="42" spans="2:4">
      <c r="B42" s="32" t="s">
        <v>67</v>
      </c>
      <c r="C42" s="13" t="s">
        <v>34</v>
      </c>
      <c r="D42" s="87" t="s">
        <v>68</v>
      </c>
    </row>
    <row r="43" spans="2:4">
      <c r="B43" s="32" t="s">
        <v>69</v>
      </c>
      <c r="C43" s="13" t="s">
        <v>70</v>
      </c>
      <c r="D43" s="87" t="s">
        <v>71</v>
      </c>
    </row>
    <row r="44" spans="2:4">
      <c r="B44" s="32" t="s">
        <v>72</v>
      </c>
      <c r="C44" s="13" t="s">
        <v>70</v>
      </c>
      <c r="D44" s="87" t="s">
        <v>73</v>
      </c>
    </row>
    <row r="45" spans="2:4">
      <c r="B45" s="92" t="s">
        <v>74</v>
      </c>
      <c r="C45" s="93" t="s">
        <v>70</v>
      </c>
      <c r="D45" s="87" t="s">
        <v>75</v>
      </c>
    </row>
    <row r="46" spans="2:4">
      <c r="B46" s="92" t="s">
        <v>76</v>
      </c>
      <c r="C46" s="93" t="s">
        <v>77</v>
      </c>
      <c r="D46" s="94" t="s">
        <v>78</v>
      </c>
    </row>
    <row r="47" spans="2:4">
      <c r="B47" s="92" t="s">
        <v>79</v>
      </c>
      <c r="C47" s="93" t="s">
        <v>80</v>
      </c>
      <c r="D47" s="94" t="s">
        <v>81</v>
      </c>
    </row>
    <row r="48" spans="2:4">
      <c r="B48" s="92" t="s">
        <v>82</v>
      </c>
      <c r="C48" s="93" t="s">
        <v>70</v>
      </c>
      <c r="D48" s="94" t="s">
        <v>82</v>
      </c>
    </row>
    <row r="49" spans="2:4">
      <c r="B49" s="92" t="s">
        <v>83</v>
      </c>
      <c r="C49" s="93" t="s">
        <v>31</v>
      </c>
      <c r="D49" s="94" t="s">
        <v>84</v>
      </c>
    </row>
    <row r="50" spans="2:4">
      <c r="B50" s="92" t="s">
        <v>85</v>
      </c>
      <c r="C50" s="93" t="s">
        <v>31</v>
      </c>
      <c r="D50" s="94" t="s">
        <v>86</v>
      </c>
    </row>
    <row r="51" spans="2:4">
      <c r="B51" s="92" t="s">
        <v>87</v>
      </c>
      <c r="C51" s="93" t="s">
        <v>31</v>
      </c>
      <c r="D51" s="94" t="s">
        <v>88</v>
      </c>
    </row>
    <row r="52" spans="2:4">
      <c r="B52" s="92" t="s">
        <v>89</v>
      </c>
      <c r="C52" s="13" t="s">
        <v>34</v>
      </c>
      <c r="D52" s="95" t="s">
        <v>90</v>
      </c>
    </row>
    <row r="53" spans="2:4">
      <c r="B53" s="92" t="s">
        <v>91</v>
      </c>
      <c r="C53" s="13" t="s">
        <v>34</v>
      </c>
      <c r="D53" s="96"/>
    </row>
    <row r="54" spans="2:4">
      <c r="B54" s="92" t="s">
        <v>92</v>
      </c>
      <c r="C54" s="13" t="s">
        <v>34</v>
      </c>
      <c r="D54" s="94" t="s">
        <v>93</v>
      </c>
    </row>
    <row r="55" spans="2:4">
      <c r="B55" s="92" t="s">
        <v>94</v>
      </c>
      <c r="C55" s="13" t="s">
        <v>34</v>
      </c>
      <c r="D55" s="94" t="s">
        <v>95</v>
      </c>
    </row>
    <row r="56" spans="2:4">
      <c r="B56" s="92" t="s">
        <v>96</v>
      </c>
      <c r="C56" s="93" t="s">
        <v>31</v>
      </c>
      <c r="D56" s="94" t="s">
        <v>97</v>
      </c>
    </row>
    <row r="57" spans="2:4">
      <c r="B57" s="92" t="s">
        <v>98</v>
      </c>
      <c r="C57" s="93" t="s">
        <v>31</v>
      </c>
      <c r="D57" s="94" t="s">
        <v>99</v>
      </c>
    </row>
    <row r="58" spans="2:4">
      <c r="B58" s="92" t="s">
        <v>100</v>
      </c>
      <c r="C58" s="93" t="s">
        <v>31</v>
      </c>
      <c r="D58" s="94" t="s">
        <v>101</v>
      </c>
    </row>
    <row r="59" ht="15.75" spans="2:4">
      <c r="B59" s="92" t="s">
        <v>102</v>
      </c>
      <c r="C59" s="97" t="s">
        <v>103</v>
      </c>
      <c r="D59" s="94" t="s">
        <v>104</v>
      </c>
    </row>
    <row r="60" ht="15.75" spans="2:4">
      <c r="B60" s="92" t="s">
        <v>105</v>
      </c>
      <c r="C60" s="97" t="s">
        <v>103</v>
      </c>
      <c r="D60" s="94" t="s">
        <v>106</v>
      </c>
    </row>
    <row r="61" ht="15.75" spans="2:4">
      <c r="B61" s="92" t="s">
        <v>107</v>
      </c>
      <c r="C61" s="97" t="s">
        <v>103</v>
      </c>
      <c r="D61" s="94" t="s">
        <v>108</v>
      </c>
    </row>
    <row r="62" spans="2:4">
      <c r="B62" s="92" t="s">
        <v>109</v>
      </c>
      <c r="C62" s="93" t="s">
        <v>43</v>
      </c>
      <c r="D62" s="94" t="s">
        <v>110</v>
      </c>
    </row>
    <row r="63" spans="2:4">
      <c r="B63" s="92" t="s">
        <v>111</v>
      </c>
      <c r="C63" s="93" t="s">
        <v>43</v>
      </c>
      <c r="D63" s="94" t="s">
        <v>112</v>
      </c>
    </row>
    <row r="64" spans="2:4">
      <c r="B64" s="92" t="s">
        <v>113</v>
      </c>
      <c r="C64" s="93" t="s">
        <v>43</v>
      </c>
      <c r="D64" s="94" t="s">
        <v>114</v>
      </c>
    </row>
    <row r="65" spans="2:4">
      <c r="B65" s="92" t="s">
        <v>115</v>
      </c>
      <c r="C65" s="93" t="s">
        <v>43</v>
      </c>
      <c r="D65" s="94" t="s">
        <v>116</v>
      </c>
    </row>
    <row r="66" spans="2:4">
      <c r="B66" s="92" t="s">
        <v>117</v>
      </c>
      <c r="C66" s="93" t="s">
        <v>43</v>
      </c>
      <c r="D66" s="94" t="s">
        <v>118</v>
      </c>
    </row>
    <row r="67" spans="2:4">
      <c r="B67" s="92" t="s">
        <v>119</v>
      </c>
      <c r="C67" s="93" t="s">
        <v>43</v>
      </c>
      <c r="D67" s="94" t="s">
        <v>120</v>
      </c>
    </row>
    <row r="68" spans="2:4">
      <c r="B68" s="92" t="s">
        <v>121</v>
      </c>
      <c r="C68" s="93" t="s">
        <v>80</v>
      </c>
      <c r="D68" s="94" t="s">
        <v>122</v>
      </c>
    </row>
    <row r="72" spans="4:4">
      <c r="D72" s="98">
        <v>-1</v>
      </c>
    </row>
  </sheetData>
  <mergeCells count="13"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D52:D53"/>
    <mergeCell ref="B2:D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8"/>
  <sheetViews>
    <sheetView topLeftCell="A31" workbookViewId="0">
      <selection activeCell="A6" sqref="A6"/>
    </sheetView>
  </sheetViews>
  <sheetFormatPr defaultColWidth="9.14285714285714" defaultRowHeight="15"/>
  <cols>
    <col min="1" max="1" width="25.8571428571429" style="36" customWidth="1"/>
    <col min="2" max="2" width="14.8571428571429" style="37" customWidth="1"/>
    <col min="3" max="3" width="11.7142857142857" style="37" customWidth="1"/>
    <col min="4" max="4" width="13.1428571428571" style="37" customWidth="1"/>
    <col min="5" max="5" width="21.2857142857143" style="37" customWidth="1"/>
    <col min="6" max="6" width="11.4285714285714" style="38" customWidth="1"/>
    <col min="7" max="8" width="10.5714285714286" style="38" customWidth="1"/>
    <col min="9" max="9" width="17.4285714285714" style="37" customWidth="1"/>
    <col min="10" max="10" width="34.2857142857143" style="37" customWidth="1"/>
  </cols>
  <sheetData>
    <row r="1" spans="1:10">
      <c r="A1" s="39" t="s">
        <v>6</v>
      </c>
      <c r="B1" s="39" t="s">
        <v>8</v>
      </c>
      <c r="C1" s="39" t="s">
        <v>10</v>
      </c>
      <c r="D1" s="39" t="s">
        <v>12</v>
      </c>
      <c r="E1" s="39" t="s">
        <v>14</v>
      </c>
      <c r="F1" s="40" t="s">
        <v>16</v>
      </c>
      <c r="G1" s="40" t="s">
        <v>18</v>
      </c>
      <c r="H1" s="40" t="s">
        <v>20</v>
      </c>
      <c r="I1" s="39" t="s">
        <v>22</v>
      </c>
      <c r="J1" s="39" t="s">
        <v>24</v>
      </c>
    </row>
    <row r="2" spans="1:10">
      <c r="A2" s="41" t="s">
        <v>123</v>
      </c>
      <c r="B2" s="42" t="s">
        <v>124</v>
      </c>
      <c r="C2" s="42" t="s">
        <v>125</v>
      </c>
      <c r="D2" s="42" t="s">
        <v>126</v>
      </c>
      <c r="E2" s="42" t="s">
        <v>127</v>
      </c>
      <c r="F2" s="43">
        <v>43531</v>
      </c>
      <c r="G2" s="44">
        <v>3.509683</v>
      </c>
      <c r="H2" s="44">
        <v>43.272271</v>
      </c>
      <c r="I2" s="42" t="s">
        <v>128</v>
      </c>
      <c r="J2" s="42" t="s">
        <v>129</v>
      </c>
    </row>
    <row r="3" spans="1:10">
      <c r="A3" s="41" t="s">
        <v>123</v>
      </c>
      <c r="B3" s="42" t="s">
        <v>124</v>
      </c>
      <c r="C3" s="42" t="s">
        <v>130</v>
      </c>
      <c r="D3" s="42" t="s">
        <v>126</v>
      </c>
      <c r="E3" s="42" t="s">
        <v>127</v>
      </c>
      <c r="F3" s="43">
        <v>43531</v>
      </c>
      <c r="G3" s="44">
        <v>3.509683</v>
      </c>
      <c r="H3" s="44">
        <v>43.272271</v>
      </c>
      <c r="I3" s="42" t="s">
        <v>128</v>
      </c>
      <c r="J3" s="42" t="s">
        <v>129</v>
      </c>
    </row>
    <row r="4" spans="1:10">
      <c r="A4" s="41" t="s">
        <v>123</v>
      </c>
      <c r="B4" s="42" t="s">
        <v>124</v>
      </c>
      <c r="C4" s="42" t="s">
        <v>131</v>
      </c>
      <c r="D4" s="42" t="s">
        <v>126</v>
      </c>
      <c r="E4" s="42" t="s">
        <v>127</v>
      </c>
      <c r="F4" s="43">
        <v>43531</v>
      </c>
      <c r="G4" s="44">
        <v>3.509683</v>
      </c>
      <c r="H4" s="44">
        <v>43.272271</v>
      </c>
      <c r="I4" s="42" t="s">
        <v>128</v>
      </c>
      <c r="J4" s="42" t="s">
        <v>129</v>
      </c>
    </row>
    <row r="5" spans="1:10">
      <c r="A5" s="41" t="s">
        <v>123</v>
      </c>
      <c r="B5" s="42" t="s">
        <v>124</v>
      </c>
      <c r="C5" s="42" t="s">
        <v>132</v>
      </c>
      <c r="D5" s="42" t="s">
        <v>126</v>
      </c>
      <c r="E5" s="42" t="s">
        <v>127</v>
      </c>
      <c r="F5" s="43">
        <v>43531</v>
      </c>
      <c r="G5" s="44">
        <v>3.509683</v>
      </c>
      <c r="H5" s="44">
        <v>43.272271</v>
      </c>
      <c r="I5" s="42" t="s">
        <v>128</v>
      </c>
      <c r="J5" s="42" t="s">
        <v>133</v>
      </c>
    </row>
    <row r="6" spans="1:10">
      <c r="A6" s="41" t="s">
        <v>123</v>
      </c>
      <c r="B6" s="42" t="s">
        <v>124</v>
      </c>
      <c r="C6" s="42" t="s">
        <v>134</v>
      </c>
      <c r="D6" s="42" t="s">
        <v>126</v>
      </c>
      <c r="E6" s="42" t="s">
        <v>127</v>
      </c>
      <c r="F6" s="43">
        <v>43531</v>
      </c>
      <c r="G6" s="44">
        <v>3.509683</v>
      </c>
      <c r="H6" s="44">
        <v>43.272271</v>
      </c>
      <c r="I6" s="42" t="s">
        <v>128</v>
      </c>
      <c r="J6" s="42" t="s">
        <v>133</v>
      </c>
    </row>
    <row r="7" spans="1:10">
      <c r="A7" s="41" t="s">
        <v>123</v>
      </c>
      <c r="B7" s="42" t="s">
        <v>124</v>
      </c>
      <c r="C7" s="42" t="s">
        <v>135</v>
      </c>
      <c r="D7" s="42" t="s">
        <v>126</v>
      </c>
      <c r="E7" s="42" t="s">
        <v>127</v>
      </c>
      <c r="F7" s="43">
        <v>43531</v>
      </c>
      <c r="G7" s="44">
        <v>3.509683</v>
      </c>
      <c r="H7" s="44">
        <v>43.272271</v>
      </c>
      <c r="I7" s="42" t="s">
        <v>128</v>
      </c>
      <c r="J7" s="42" t="s">
        <v>133</v>
      </c>
    </row>
    <row r="8" spans="1:10">
      <c r="A8" s="41" t="s">
        <v>123</v>
      </c>
      <c r="B8" s="42" t="s">
        <v>124</v>
      </c>
      <c r="C8" s="42" t="s">
        <v>136</v>
      </c>
      <c r="D8" s="42" t="s">
        <v>137</v>
      </c>
      <c r="E8" s="42" t="s">
        <v>138</v>
      </c>
      <c r="F8" s="45" t="s">
        <v>139</v>
      </c>
      <c r="G8" s="45">
        <v>-0.641067</v>
      </c>
      <c r="H8" s="45">
        <v>38.110173</v>
      </c>
      <c r="I8" s="42" t="s">
        <v>128</v>
      </c>
      <c r="J8" s="42" t="s">
        <v>133</v>
      </c>
    </row>
    <row r="9" spans="1:10">
      <c r="A9" s="41" t="s">
        <v>123</v>
      </c>
      <c r="B9" s="42" t="s">
        <v>124</v>
      </c>
      <c r="C9" s="42" t="s">
        <v>140</v>
      </c>
      <c r="D9" s="42" t="s">
        <v>137</v>
      </c>
      <c r="E9" s="42" t="s">
        <v>138</v>
      </c>
      <c r="F9" s="45" t="s">
        <v>139</v>
      </c>
      <c r="G9" s="45">
        <v>-0.641067</v>
      </c>
      <c r="H9" s="45">
        <v>38.110173</v>
      </c>
      <c r="I9" s="42" t="s">
        <v>128</v>
      </c>
      <c r="J9" s="42" t="s">
        <v>133</v>
      </c>
    </row>
    <row r="10" spans="1:10">
      <c r="A10" s="41" t="s">
        <v>123</v>
      </c>
      <c r="B10" s="42" t="s">
        <v>124</v>
      </c>
      <c r="C10" s="42" t="s">
        <v>141</v>
      </c>
      <c r="D10" s="42" t="s">
        <v>137</v>
      </c>
      <c r="E10" s="42" t="s">
        <v>138</v>
      </c>
      <c r="F10" s="45" t="s">
        <v>139</v>
      </c>
      <c r="G10" s="45">
        <v>-0.641067</v>
      </c>
      <c r="H10" s="45">
        <v>38.110173</v>
      </c>
      <c r="I10" s="42" t="s">
        <v>128</v>
      </c>
      <c r="J10" s="42" t="s">
        <v>133</v>
      </c>
    </row>
    <row r="11" spans="1:10">
      <c r="A11" s="41" t="s">
        <v>123</v>
      </c>
      <c r="B11" s="42" t="s">
        <v>124</v>
      </c>
      <c r="C11" s="42" t="s">
        <v>142</v>
      </c>
      <c r="D11" s="42" t="s">
        <v>137</v>
      </c>
      <c r="E11" s="42" t="s">
        <v>138</v>
      </c>
      <c r="F11" s="45" t="s">
        <v>139</v>
      </c>
      <c r="G11" s="45">
        <v>-0.641067</v>
      </c>
      <c r="H11" s="45">
        <v>38.110173</v>
      </c>
      <c r="I11" s="42" t="s">
        <v>128</v>
      </c>
      <c r="J11" s="42" t="s">
        <v>133</v>
      </c>
    </row>
    <row r="12" spans="1:10">
      <c r="A12" s="41" t="s">
        <v>123</v>
      </c>
      <c r="B12" s="42" t="s">
        <v>124</v>
      </c>
      <c r="C12" s="42" t="s">
        <v>143</v>
      </c>
      <c r="D12" s="42" t="s">
        <v>137</v>
      </c>
      <c r="E12" s="42" t="s">
        <v>138</v>
      </c>
      <c r="F12" s="45" t="s">
        <v>139</v>
      </c>
      <c r="G12" s="45">
        <v>-0.641067</v>
      </c>
      <c r="H12" s="45">
        <v>38.110173</v>
      </c>
      <c r="I12" s="42" t="s">
        <v>128</v>
      </c>
      <c r="J12" s="42" t="s">
        <v>133</v>
      </c>
    </row>
    <row r="13" spans="1:10">
      <c r="A13" s="41" t="s">
        <v>123</v>
      </c>
      <c r="B13" s="42" t="s">
        <v>124</v>
      </c>
      <c r="C13" s="42" t="s">
        <v>144</v>
      </c>
      <c r="D13" s="42" t="s">
        <v>137</v>
      </c>
      <c r="E13" s="42" t="s">
        <v>138</v>
      </c>
      <c r="F13" s="45" t="s">
        <v>139</v>
      </c>
      <c r="G13" s="45">
        <v>-0.641067</v>
      </c>
      <c r="H13" s="45">
        <v>38.110173</v>
      </c>
      <c r="I13" s="42" t="s">
        <v>128</v>
      </c>
      <c r="J13" s="42" t="s">
        <v>133</v>
      </c>
    </row>
    <row r="14" spans="1:10">
      <c r="A14" s="41" t="s">
        <v>123</v>
      </c>
      <c r="B14" s="42" t="s">
        <v>124</v>
      </c>
      <c r="C14" s="42" t="s">
        <v>145</v>
      </c>
      <c r="D14" s="42" t="s">
        <v>146</v>
      </c>
      <c r="E14" s="42" t="s">
        <v>147</v>
      </c>
      <c r="F14" s="45" t="s">
        <v>148</v>
      </c>
      <c r="G14" s="45">
        <v>-8.185611</v>
      </c>
      <c r="H14" s="45">
        <v>37.090237</v>
      </c>
      <c r="I14" s="42" t="s">
        <v>128</v>
      </c>
      <c r="J14" s="42" t="s">
        <v>129</v>
      </c>
    </row>
    <row r="15" spans="1:10">
      <c r="A15" s="41" t="s">
        <v>123</v>
      </c>
      <c r="B15" s="42" t="s">
        <v>124</v>
      </c>
      <c r="C15" s="42" t="s">
        <v>149</v>
      </c>
      <c r="D15" s="42" t="s">
        <v>150</v>
      </c>
      <c r="E15" s="42" t="s">
        <v>151</v>
      </c>
      <c r="F15" s="45" t="s">
        <v>152</v>
      </c>
      <c r="G15" s="45">
        <v>-1.658278</v>
      </c>
      <c r="H15" s="45">
        <v>43.403421</v>
      </c>
      <c r="I15" s="42" t="s">
        <v>128</v>
      </c>
      <c r="J15" s="42" t="s">
        <v>129</v>
      </c>
    </row>
    <row r="16" spans="1:10">
      <c r="A16" s="41" t="s">
        <v>123</v>
      </c>
      <c r="B16" s="42" t="s">
        <v>124</v>
      </c>
      <c r="C16" s="42" t="s">
        <v>153</v>
      </c>
      <c r="D16" s="42" t="s">
        <v>150</v>
      </c>
      <c r="E16" s="42" t="s">
        <v>151</v>
      </c>
      <c r="F16" s="45" t="s">
        <v>152</v>
      </c>
      <c r="G16" s="45">
        <v>-1.658278</v>
      </c>
      <c r="H16" s="45">
        <v>43.403421</v>
      </c>
      <c r="I16" s="42" t="s">
        <v>128</v>
      </c>
      <c r="J16" s="42" t="s">
        <v>129</v>
      </c>
    </row>
    <row r="17" spans="1:10">
      <c r="A17" s="41" t="s">
        <v>123</v>
      </c>
      <c r="B17" s="42" t="s">
        <v>124</v>
      </c>
      <c r="C17" s="42" t="s">
        <v>154</v>
      </c>
      <c r="D17" s="42" t="s">
        <v>150</v>
      </c>
      <c r="E17" s="42" t="s">
        <v>151</v>
      </c>
      <c r="F17" s="45" t="s">
        <v>152</v>
      </c>
      <c r="G17" s="45">
        <v>-1.658278</v>
      </c>
      <c r="H17" s="45">
        <v>43.403421</v>
      </c>
      <c r="I17" s="42" t="s">
        <v>128</v>
      </c>
      <c r="J17" s="42" t="s">
        <v>129</v>
      </c>
    </row>
    <row r="18" spans="1:10">
      <c r="A18" s="41" t="s">
        <v>123</v>
      </c>
      <c r="B18" s="42" t="s">
        <v>124</v>
      </c>
      <c r="C18" s="42" t="s">
        <v>155</v>
      </c>
      <c r="D18" s="42" t="s">
        <v>150</v>
      </c>
      <c r="E18" s="42" t="s">
        <v>151</v>
      </c>
      <c r="F18" s="45" t="s">
        <v>152</v>
      </c>
      <c r="G18" s="45">
        <v>-1.658278</v>
      </c>
      <c r="H18" s="45">
        <v>43.403421</v>
      </c>
      <c r="I18" s="42" t="s">
        <v>128</v>
      </c>
      <c r="J18" s="42" t="s">
        <v>129</v>
      </c>
    </row>
    <row r="19" spans="1:10">
      <c r="A19" s="41" t="s">
        <v>123</v>
      </c>
      <c r="B19" s="42" t="s">
        <v>124</v>
      </c>
      <c r="C19" s="42" t="s">
        <v>156</v>
      </c>
      <c r="D19" s="42" t="s">
        <v>150</v>
      </c>
      <c r="E19" s="42" t="s">
        <v>151</v>
      </c>
      <c r="F19" s="45" t="s">
        <v>152</v>
      </c>
      <c r="G19" s="45">
        <v>-1.658278</v>
      </c>
      <c r="H19" s="45">
        <v>43.403421</v>
      </c>
      <c r="I19" s="42" t="s">
        <v>128</v>
      </c>
      <c r="J19" s="42" t="s">
        <v>129</v>
      </c>
    </row>
    <row r="20" spans="1:10">
      <c r="A20" s="41" t="s">
        <v>123</v>
      </c>
      <c r="B20" s="42" t="s">
        <v>124</v>
      </c>
      <c r="C20" s="42" t="s">
        <v>157</v>
      </c>
      <c r="D20" s="42" t="s">
        <v>150</v>
      </c>
      <c r="E20" s="42" t="s">
        <v>151</v>
      </c>
      <c r="F20" s="45" t="s">
        <v>152</v>
      </c>
      <c r="G20" s="45">
        <v>-1.658278</v>
      </c>
      <c r="H20" s="45">
        <v>43.403421</v>
      </c>
      <c r="I20" s="42" t="s">
        <v>128</v>
      </c>
      <c r="J20" s="42" t="s">
        <v>129</v>
      </c>
    </row>
    <row r="21" spans="1:10">
      <c r="A21" s="46" t="s">
        <v>158</v>
      </c>
      <c r="B21" s="47" t="s">
        <v>159</v>
      </c>
      <c r="C21" s="47" t="s">
        <v>160</v>
      </c>
      <c r="D21" s="47" t="s">
        <v>126</v>
      </c>
      <c r="E21" s="47" t="s">
        <v>127</v>
      </c>
      <c r="F21" s="48">
        <v>43715</v>
      </c>
      <c r="G21" s="49">
        <v>3.500464</v>
      </c>
      <c r="H21" s="49">
        <v>43.26504</v>
      </c>
      <c r="I21" s="47" t="s">
        <v>161</v>
      </c>
      <c r="J21" s="47" t="s">
        <v>133</v>
      </c>
    </row>
    <row r="22" spans="1:10">
      <c r="A22" s="46" t="s">
        <v>158</v>
      </c>
      <c r="B22" s="47" t="s">
        <v>159</v>
      </c>
      <c r="C22" s="47" t="s">
        <v>162</v>
      </c>
      <c r="D22" s="47" t="s">
        <v>126</v>
      </c>
      <c r="E22" s="47" t="s">
        <v>127</v>
      </c>
      <c r="F22" s="48">
        <v>43715</v>
      </c>
      <c r="G22" s="49">
        <v>3.500464</v>
      </c>
      <c r="H22" s="49">
        <v>43.26504</v>
      </c>
      <c r="I22" s="47" t="s">
        <v>161</v>
      </c>
      <c r="J22" s="47" t="s">
        <v>133</v>
      </c>
    </row>
    <row r="23" spans="1:10">
      <c r="A23" s="46" t="s">
        <v>158</v>
      </c>
      <c r="B23" s="47" t="s">
        <v>159</v>
      </c>
      <c r="C23" s="47" t="s">
        <v>163</v>
      </c>
      <c r="D23" s="47" t="s">
        <v>126</v>
      </c>
      <c r="E23" s="47" t="s">
        <v>127</v>
      </c>
      <c r="F23" s="48">
        <v>43715</v>
      </c>
      <c r="G23" s="49">
        <v>3.500464</v>
      </c>
      <c r="H23" s="49">
        <v>43.26504</v>
      </c>
      <c r="I23" s="47" t="s">
        <v>161</v>
      </c>
      <c r="J23" s="47" t="s">
        <v>133</v>
      </c>
    </row>
    <row r="24" spans="1:10">
      <c r="A24" s="46" t="s">
        <v>158</v>
      </c>
      <c r="B24" s="47" t="s">
        <v>159</v>
      </c>
      <c r="C24" s="47" t="s">
        <v>164</v>
      </c>
      <c r="D24" s="47" t="s">
        <v>126</v>
      </c>
      <c r="E24" s="47" t="s">
        <v>127</v>
      </c>
      <c r="F24" s="48">
        <v>43715</v>
      </c>
      <c r="G24" s="49">
        <v>3.500464</v>
      </c>
      <c r="H24" s="49">
        <v>43.26504</v>
      </c>
      <c r="I24" s="47" t="s">
        <v>161</v>
      </c>
      <c r="J24" s="47" t="s">
        <v>133</v>
      </c>
    </row>
    <row r="25" spans="1:10">
      <c r="A25" s="46" t="s">
        <v>158</v>
      </c>
      <c r="B25" s="47" t="s">
        <v>159</v>
      </c>
      <c r="C25" s="47" t="s">
        <v>165</v>
      </c>
      <c r="D25" s="47" t="s">
        <v>126</v>
      </c>
      <c r="E25" s="47" t="s">
        <v>127</v>
      </c>
      <c r="F25" s="48">
        <v>43715</v>
      </c>
      <c r="G25" s="49">
        <v>3.500464</v>
      </c>
      <c r="H25" s="49">
        <v>43.26504</v>
      </c>
      <c r="I25" s="47" t="s">
        <v>161</v>
      </c>
      <c r="J25" s="47" t="s">
        <v>133</v>
      </c>
    </row>
    <row r="26" spans="1:10">
      <c r="A26" s="46" t="s">
        <v>158</v>
      </c>
      <c r="B26" s="47" t="s">
        <v>159</v>
      </c>
      <c r="C26" s="47" t="s">
        <v>166</v>
      </c>
      <c r="D26" s="47" t="s">
        <v>126</v>
      </c>
      <c r="E26" s="47" t="s">
        <v>127</v>
      </c>
      <c r="F26" s="48">
        <v>43715</v>
      </c>
      <c r="G26" s="49">
        <v>3.500464</v>
      </c>
      <c r="H26" s="49">
        <v>43.26504</v>
      </c>
      <c r="I26" s="47" t="s">
        <v>161</v>
      </c>
      <c r="J26" s="47" t="s">
        <v>133</v>
      </c>
    </row>
    <row r="27" spans="1:10">
      <c r="A27" s="46" t="s">
        <v>158</v>
      </c>
      <c r="B27" s="47" t="s">
        <v>159</v>
      </c>
      <c r="C27" s="47" t="s">
        <v>167</v>
      </c>
      <c r="D27" s="47" t="s">
        <v>137</v>
      </c>
      <c r="E27" s="47" t="s">
        <v>168</v>
      </c>
      <c r="F27" s="48">
        <v>43201</v>
      </c>
      <c r="G27" s="49">
        <v>-0.693427</v>
      </c>
      <c r="H27" s="49">
        <v>37.634415</v>
      </c>
      <c r="I27" s="47" t="s">
        <v>161</v>
      </c>
      <c r="J27" s="47" t="s">
        <v>133</v>
      </c>
    </row>
    <row r="28" spans="1:10">
      <c r="A28" s="46" t="s">
        <v>158</v>
      </c>
      <c r="B28" s="47" t="s">
        <v>159</v>
      </c>
      <c r="C28" s="47" t="s">
        <v>169</v>
      </c>
      <c r="D28" s="47" t="s">
        <v>137</v>
      </c>
      <c r="E28" s="47" t="s">
        <v>168</v>
      </c>
      <c r="F28" s="48">
        <v>43201</v>
      </c>
      <c r="G28" s="49">
        <v>-0.693427</v>
      </c>
      <c r="H28" s="49">
        <v>37.634415</v>
      </c>
      <c r="I28" s="47" t="s">
        <v>161</v>
      </c>
      <c r="J28" s="47" t="s">
        <v>133</v>
      </c>
    </row>
    <row r="29" spans="1:10">
      <c r="A29" s="46" t="s">
        <v>158</v>
      </c>
      <c r="B29" s="47" t="s">
        <v>159</v>
      </c>
      <c r="C29" s="47" t="s">
        <v>170</v>
      </c>
      <c r="D29" s="47" t="s">
        <v>137</v>
      </c>
      <c r="E29" s="47" t="s">
        <v>168</v>
      </c>
      <c r="F29" s="48">
        <v>43201</v>
      </c>
      <c r="G29" s="49">
        <v>-0.693427</v>
      </c>
      <c r="H29" s="49">
        <v>37.634415</v>
      </c>
      <c r="I29" s="47" t="s">
        <v>161</v>
      </c>
      <c r="J29" s="47" t="s">
        <v>133</v>
      </c>
    </row>
    <row r="30" spans="1:10">
      <c r="A30" s="46" t="s">
        <v>158</v>
      </c>
      <c r="B30" s="47" t="s">
        <v>159</v>
      </c>
      <c r="C30" s="47" t="s">
        <v>171</v>
      </c>
      <c r="D30" s="47" t="s">
        <v>137</v>
      </c>
      <c r="E30" s="47" t="s">
        <v>168</v>
      </c>
      <c r="F30" s="48">
        <v>43201</v>
      </c>
      <c r="G30" s="49">
        <v>-0.693427</v>
      </c>
      <c r="H30" s="49">
        <v>37.634415</v>
      </c>
      <c r="I30" s="47" t="s">
        <v>161</v>
      </c>
      <c r="J30" s="47" t="s">
        <v>133</v>
      </c>
    </row>
    <row r="31" spans="1:10">
      <c r="A31" s="46" t="s">
        <v>158</v>
      </c>
      <c r="B31" s="47" t="s">
        <v>159</v>
      </c>
      <c r="C31" s="47" t="s">
        <v>172</v>
      </c>
      <c r="D31" s="47" t="s">
        <v>137</v>
      </c>
      <c r="E31" s="47" t="s">
        <v>168</v>
      </c>
      <c r="F31" s="48">
        <v>43201</v>
      </c>
      <c r="G31" s="49">
        <v>-0.693427</v>
      </c>
      <c r="H31" s="49">
        <v>37.634415</v>
      </c>
      <c r="I31" s="47" t="s">
        <v>161</v>
      </c>
      <c r="J31" s="47" t="s">
        <v>133</v>
      </c>
    </row>
    <row r="32" spans="1:10">
      <c r="A32" s="46" t="s">
        <v>158</v>
      </c>
      <c r="B32" s="47" t="s">
        <v>159</v>
      </c>
      <c r="C32" s="47" t="s">
        <v>173</v>
      </c>
      <c r="D32" s="47" t="s">
        <v>137</v>
      </c>
      <c r="E32" s="47" t="s">
        <v>168</v>
      </c>
      <c r="F32" s="48">
        <v>43201</v>
      </c>
      <c r="G32" s="49">
        <v>-0.693427</v>
      </c>
      <c r="H32" s="49">
        <v>37.634415</v>
      </c>
      <c r="I32" s="47" t="s">
        <v>161</v>
      </c>
      <c r="J32" s="47" t="s">
        <v>133</v>
      </c>
    </row>
    <row r="33" spans="1:10">
      <c r="A33" s="46" t="s">
        <v>158</v>
      </c>
      <c r="B33" s="47" t="s">
        <v>159</v>
      </c>
      <c r="C33" s="47" t="s">
        <v>174</v>
      </c>
      <c r="D33" s="47" t="s">
        <v>146</v>
      </c>
      <c r="E33" s="47" t="s">
        <v>175</v>
      </c>
      <c r="F33" s="49" t="s">
        <v>176</v>
      </c>
      <c r="G33" s="49">
        <v>-8.91385</v>
      </c>
      <c r="H33" s="49">
        <v>37.021798</v>
      </c>
      <c r="I33" s="47" t="s">
        <v>161</v>
      </c>
      <c r="J33" s="47" t="s">
        <v>133</v>
      </c>
    </row>
    <row r="34" spans="1:10">
      <c r="A34" s="46" t="s">
        <v>158</v>
      </c>
      <c r="B34" s="47" t="s">
        <v>159</v>
      </c>
      <c r="C34" s="47" t="s">
        <v>177</v>
      </c>
      <c r="D34" s="47" t="s">
        <v>146</v>
      </c>
      <c r="E34" s="47" t="s">
        <v>175</v>
      </c>
      <c r="F34" s="49" t="s">
        <v>176</v>
      </c>
      <c r="G34" s="49">
        <v>-8.91385</v>
      </c>
      <c r="H34" s="49">
        <v>37.021798</v>
      </c>
      <c r="I34" s="47" t="s">
        <v>161</v>
      </c>
      <c r="J34" s="47" t="s">
        <v>133</v>
      </c>
    </row>
    <row r="35" spans="1:10">
      <c r="A35" s="46" t="s">
        <v>158</v>
      </c>
      <c r="B35" s="47" t="s">
        <v>159</v>
      </c>
      <c r="C35" s="47" t="s">
        <v>178</v>
      </c>
      <c r="D35" s="47" t="s">
        <v>146</v>
      </c>
      <c r="E35" s="47" t="s">
        <v>175</v>
      </c>
      <c r="F35" s="49" t="s">
        <v>176</v>
      </c>
      <c r="G35" s="49">
        <v>-8.91385</v>
      </c>
      <c r="H35" s="49">
        <v>37.021798</v>
      </c>
      <c r="I35" s="47" t="s">
        <v>161</v>
      </c>
      <c r="J35" s="47" t="s">
        <v>133</v>
      </c>
    </row>
    <row r="36" spans="1:10">
      <c r="A36" s="46" t="s">
        <v>158</v>
      </c>
      <c r="B36" s="47" t="s">
        <v>159</v>
      </c>
      <c r="C36" s="47" t="s">
        <v>179</v>
      </c>
      <c r="D36" s="47" t="s">
        <v>146</v>
      </c>
      <c r="E36" s="47" t="s">
        <v>175</v>
      </c>
      <c r="F36" s="49" t="s">
        <v>176</v>
      </c>
      <c r="G36" s="49">
        <v>-8.91385</v>
      </c>
      <c r="H36" s="49">
        <v>37.021798</v>
      </c>
      <c r="I36" s="47" t="s">
        <v>161</v>
      </c>
      <c r="J36" s="47" t="s">
        <v>133</v>
      </c>
    </row>
    <row r="37" spans="1:10">
      <c r="A37" s="46" t="s">
        <v>158</v>
      </c>
      <c r="B37" s="47" t="s">
        <v>159</v>
      </c>
      <c r="C37" s="47" t="s">
        <v>180</v>
      </c>
      <c r="D37" s="47" t="s">
        <v>146</v>
      </c>
      <c r="E37" s="47" t="s">
        <v>175</v>
      </c>
      <c r="F37" s="49" t="s">
        <v>176</v>
      </c>
      <c r="G37" s="49">
        <v>-8.91385</v>
      </c>
      <c r="H37" s="49">
        <v>37.021798</v>
      </c>
      <c r="I37" s="47" t="s">
        <v>161</v>
      </c>
      <c r="J37" s="47" t="s">
        <v>133</v>
      </c>
    </row>
    <row r="38" spans="1:10">
      <c r="A38" s="46" t="s">
        <v>158</v>
      </c>
      <c r="B38" s="47" t="s">
        <v>159</v>
      </c>
      <c r="C38" s="47" t="s">
        <v>181</v>
      </c>
      <c r="D38" s="47" t="s">
        <v>146</v>
      </c>
      <c r="E38" s="47" t="s">
        <v>175</v>
      </c>
      <c r="F38" s="49" t="s">
        <v>176</v>
      </c>
      <c r="G38" s="49">
        <v>-8.91385</v>
      </c>
      <c r="H38" s="49">
        <v>37.021798</v>
      </c>
      <c r="I38" s="47" t="s">
        <v>161</v>
      </c>
      <c r="J38" s="47" t="s">
        <v>133</v>
      </c>
    </row>
    <row r="39" spans="1:10">
      <c r="A39" s="46" t="s">
        <v>158</v>
      </c>
      <c r="B39" s="47" t="s">
        <v>159</v>
      </c>
      <c r="C39" s="47" t="s">
        <v>182</v>
      </c>
      <c r="D39" s="47" t="s">
        <v>150</v>
      </c>
      <c r="E39" s="47" t="s">
        <v>183</v>
      </c>
      <c r="F39" s="48">
        <v>43446</v>
      </c>
      <c r="G39" s="49">
        <v>-1.923073</v>
      </c>
      <c r="H39" s="49">
        <v>43.333366</v>
      </c>
      <c r="I39" s="47" t="s">
        <v>161</v>
      </c>
      <c r="J39" s="47" t="s">
        <v>133</v>
      </c>
    </row>
    <row r="40" spans="1:10">
      <c r="A40" s="46" t="s">
        <v>158</v>
      </c>
      <c r="B40" s="47" t="s">
        <v>159</v>
      </c>
      <c r="C40" s="47" t="s">
        <v>184</v>
      </c>
      <c r="D40" s="47" t="s">
        <v>150</v>
      </c>
      <c r="E40" s="47" t="s">
        <v>183</v>
      </c>
      <c r="F40" s="48">
        <v>43446</v>
      </c>
      <c r="G40" s="49">
        <v>-1.923073</v>
      </c>
      <c r="H40" s="49">
        <v>43.333366</v>
      </c>
      <c r="I40" s="47" t="s">
        <v>161</v>
      </c>
      <c r="J40" s="47" t="s">
        <v>133</v>
      </c>
    </row>
    <row r="41" spans="1:10">
      <c r="A41" s="46" t="s">
        <v>158</v>
      </c>
      <c r="B41" s="47" t="s">
        <v>159</v>
      </c>
      <c r="C41" s="47" t="s">
        <v>185</v>
      </c>
      <c r="D41" s="47" t="s">
        <v>150</v>
      </c>
      <c r="E41" s="47" t="s">
        <v>183</v>
      </c>
      <c r="F41" s="48">
        <v>43446</v>
      </c>
      <c r="G41" s="49">
        <v>-1.923073</v>
      </c>
      <c r="H41" s="49">
        <v>43.333366</v>
      </c>
      <c r="I41" s="47" t="s">
        <v>161</v>
      </c>
      <c r="J41" s="47" t="s">
        <v>133</v>
      </c>
    </row>
    <row r="42" spans="1:10">
      <c r="A42" s="46" t="s">
        <v>158</v>
      </c>
      <c r="B42" s="47" t="s">
        <v>159</v>
      </c>
      <c r="C42" s="47" t="s">
        <v>186</v>
      </c>
      <c r="D42" s="47" t="s">
        <v>150</v>
      </c>
      <c r="E42" s="47" t="s">
        <v>183</v>
      </c>
      <c r="F42" s="48">
        <v>43446</v>
      </c>
      <c r="G42" s="49">
        <v>-1.923073</v>
      </c>
      <c r="H42" s="49">
        <v>43.333366</v>
      </c>
      <c r="I42" s="47" t="s">
        <v>161</v>
      </c>
      <c r="J42" s="47" t="s">
        <v>133</v>
      </c>
    </row>
    <row r="43" spans="1:10">
      <c r="A43" s="46" t="s">
        <v>158</v>
      </c>
      <c r="B43" s="47" t="s">
        <v>159</v>
      </c>
      <c r="C43" s="47" t="s">
        <v>187</v>
      </c>
      <c r="D43" s="47" t="s">
        <v>150</v>
      </c>
      <c r="E43" s="47" t="s">
        <v>183</v>
      </c>
      <c r="F43" s="48">
        <v>43446</v>
      </c>
      <c r="G43" s="49">
        <v>-1.923073</v>
      </c>
      <c r="H43" s="49">
        <v>43.333366</v>
      </c>
      <c r="I43" s="47" t="s">
        <v>161</v>
      </c>
      <c r="J43" s="47" t="s">
        <v>133</v>
      </c>
    </row>
    <row r="44" spans="1:10">
      <c r="A44" s="46" t="s">
        <v>158</v>
      </c>
      <c r="B44" s="47" t="s">
        <v>159</v>
      </c>
      <c r="C44" s="47" t="s">
        <v>188</v>
      </c>
      <c r="D44" s="47" t="s">
        <v>150</v>
      </c>
      <c r="E44" s="47" t="s">
        <v>183</v>
      </c>
      <c r="F44" s="48">
        <v>43446</v>
      </c>
      <c r="G44" s="49">
        <v>-1.923073</v>
      </c>
      <c r="H44" s="49">
        <v>43.333366</v>
      </c>
      <c r="I44" s="47" t="s">
        <v>161</v>
      </c>
      <c r="J44" s="47" t="s">
        <v>133</v>
      </c>
    </row>
    <row r="45" spans="1:10">
      <c r="A45" s="41" t="s">
        <v>189</v>
      </c>
      <c r="B45" s="42" t="s">
        <v>190</v>
      </c>
      <c r="C45" s="42" t="s">
        <v>191</v>
      </c>
      <c r="D45" s="42" t="s">
        <v>126</v>
      </c>
      <c r="E45" s="42" t="s">
        <v>192</v>
      </c>
      <c r="F45" s="45" t="s">
        <v>193</v>
      </c>
      <c r="G45" s="45" t="s">
        <v>193</v>
      </c>
      <c r="H45" s="45" t="s">
        <v>193</v>
      </c>
      <c r="I45" s="42" t="s">
        <v>194</v>
      </c>
      <c r="J45" s="42" t="s">
        <v>133</v>
      </c>
    </row>
    <row r="46" spans="1:10">
      <c r="A46" s="41" t="s">
        <v>189</v>
      </c>
      <c r="B46" s="42" t="s">
        <v>190</v>
      </c>
      <c r="C46" s="42" t="s">
        <v>195</v>
      </c>
      <c r="D46" s="42" t="s">
        <v>126</v>
      </c>
      <c r="E46" s="42" t="s">
        <v>192</v>
      </c>
      <c r="F46" s="45" t="s">
        <v>193</v>
      </c>
      <c r="G46" s="45" t="s">
        <v>193</v>
      </c>
      <c r="H46" s="45" t="s">
        <v>193</v>
      </c>
      <c r="I46" s="42" t="s">
        <v>194</v>
      </c>
      <c r="J46" s="42" t="s">
        <v>133</v>
      </c>
    </row>
    <row r="47" spans="1:10">
      <c r="A47" s="41" t="s">
        <v>189</v>
      </c>
      <c r="B47" s="42" t="s">
        <v>190</v>
      </c>
      <c r="C47" s="42" t="s">
        <v>196</v>
      </c>
      <c r="D47" s="42" t="s">
        <v>126</v>
      </c>
      <c r="E47" s="42" t="s">
        <v>192</v>
      </c>
      <c r="F47" s="45" t="s">
        <v>193</v>
      </c>
      <c r="G47" s="45" t="s">
        <v>193</v>
      </c>
      <c r="H47" s="45" t="s">
        <v>193</v>
      </c>
      <c r="I47" s="42" t="s">
        <v>194</v>
      </c>
      <c r="J47" s="42" t="s">
        <v>133</v>
      </c>
    </row>
    <row r="48" spans="1:10">
      <c r="A48" s="41" t="s">
        <v>189</v>
      </c>
      <c r="B48" s="42" t="s">
        <v>190</v>
      </c>
      <c r="C48" s="42" t="s">
        <v>197</v>
      </c>
      <c r="D48" s="42" t="s">
        <v>126</v>
      </c>
      <c r="E48" s="42" t="s">
        <v>192</v>
      </c>
      <c r="F48" s="45" t="s">
        <v>193</v>
      </c>
      <c r="G48" s="45" t="s">
        <v>193</v>
      </c>
      <c r="H48" s="45" t="s">
        <v>193</v>
      </c>
      <c r="I48" s="42" t="s">
        <v>194</v>
      </c>
      <c r="J48" s="42" t="s">
        <v>133</v>
      </c>
    </row>
    <row r="49" spans="1:10">
      <c r="A49" s="41" t="s">
        <v>189</v>
      </c>
      <c r="B49" s="42" t="s">
        <v>190</v>
      </c>
      <c r="C49" s="42" t="s">
        <v>198</v>
      </c>
      <c r="D49" s="42" t="s">
        <v>126</v>
      </c>
      <c r="E49" s="42" t="s">
        <v>192</v>
      </c>
      <c r="F49" s="45" t="s">
        <v>193</v>
      </c>
      <c r="G49" s="45" t="s">
        <v>193</v>
      </c>
      <c r="H49" s="45" t="s">
        <v>193</v>
      </c>
      <c r="I49" s="42" t="s">
        <v>194</v>
      </c>
      <c r="J49" s="42" t="s">
        <v>133</v>
      </c>
    </row>
    <row r="50" spans="1:10">
      <c r="A50" s="41" t="s">
        <v>189</v>
      </c>
      <c r="B50" s="42" t="s">
        <v>190</v>
      </c>
      <c r="C50" s="42" t="s">
        <v>199</v>
      </c>
      <c r="D50" s="42" t="s">
        <v>126</v>
      </c>
      <c r="E50" s="42" t="s">
        <v>192</v>
      </c>
      <c r="F50" s="45" t="s">
        <v>193</v>
      </c>
      <c r="G50" s="45" t="s">
        <v>193</v>
      </c>
      <c r="H50" s="45" t="s">
        <v>193</v>
      </c>
      <c r="I50" s="42" t="s">
        <v>194</v>
      </c>
      <c r="J50" s="42" t="s">
        <v>133</v>
      </c>
    </row>
    <row r="51" spans="1:10">
      <c r="A51" s="50" t="s">
        <v>189</v>
      </c>
      <c r="B51" s="51" t="s">
        <v>190</v>
      </c>
      <c r="C51" s="51" t="s">
        <v>200</v>
      </c>
      <c r="D51" s="51" t="s">
        <v>137</v>
      </c>
      <c r="E51" s="51" t="s">
        <v>201</v>
      </c>
      <c r="F51" s="52">
        <v>43231</v>
      </c>
      <c r="G51" s="53">
        <v>-0.784591</v>
      </c>
      <c r="H51" s="53">
        <v>37.816308</v>
      </c>
      <c r="I51" s="51" t="s">
        <v>202</v>
      </c>
      <c r="J51" s="51" t="s">
        <v>133</v>
      </c>
    </row>
    <row r="52" spans="1:10">
      <c r="A52" s="50" t="s">
        <v>189</v>
      </c>
      <c r="B52" s="51" t="s">
        <v>190</v>
      </c>
      <c r="C52" s="51" t="s">
        <v>203</v>
      </c>
      <c r="D52" s="51" t="s">
        <v>137</v>
      </c>
      <c r="E52" s="51" t="s">
        <v>201</v>
      </c>
      <c r="F52" s="52">
        <v>43231</v>
      </c>
      <c r="G52" s="53">
        <v>-0.784591</v>
      </c>
      <c r="H52" s="53">
        <v>37.816308</v>
      </c>
      <c r="I52" s="51" t="s">
        <v>202</v>
      </c>
      <c r="J52" s="51" t="s">
        <v>133</v>
      </c>
    </row>
    <row r="53" spans="1:10">
      <c r="A53" s="50" t="s">
        <v>189</v>
      </c>
      <c r="B53" s="51" t="s">
        <v>190</v>
      </c>
      <c r="C53" s="51" t="s">
        <v>204</v>
      </c>
      <c r="D53" s="51" t="s">
        <v>137</v>
      </c>
      <c r="E53" s="51" t="s">
        <v>201</v>
      </c>
      <c r="F53" s="52">
        <v>43231</v>
      </c>
      <c r="G53" s="53">
        <v>-0.784591</v>
      </c>
      <c r="H53" s="53">
        <v>37.816308</v>
      </c>
      <c r="I53" s="51" t="s">
        <v>202</v>
      </c>
      <c r="J53" s="51" t="s">
        <v>133</v>
      </c>
    </row>
    <row r="54" spans="1:10">
      <c r="A54" s="50" t="s">
        <v>189</v>
      </c>
      <c r="B54" s="51" t="s">
        <v>190</v>
      </c>
      <c r="C54" s="51" t="s">
        <v>205</v>
      </c>
      <c r="D54" s="51" t="s">
        <v>137</v>
      </c>
      <c r="E54" s="51" t="s">
        <v>201</v>
      </c>
      <c r="F54" s="52">
        <v>43231</v>
      </c>
      <c r="G54" s="53">
        <v>-0.784591</v>
      </c>
      <c r="H54" s="53">
        <v>37.816308</v>
      </c>
      <c r="I54" s="51" t="s">
        <v>202</v>
      </c>
      <c r="J54" s="51" t="s">
        <v>133</v>
      </c>
    </row>
    <row r="55" spans="1:10">
      <c r="A55" s="50" t="s">
        <v>189</v>
      </c>
      <c r="B55" s="51" t="s">
        <v>190</v>
      </c>
      <c r="C55" s="51" t="s">
        <v>206</v>
      </c>
      <c r="D55" s="51" t="s">
        <v>137</v>
      </c>
      <c r="E55" s="51" t="s">
        <v>201</v>
      </c>
      <c r="F55" s="52">
        <v>43231</v>
      </c>
      <c r="G55" s="53">
        <v>-0.784591</v>
      </c>
      <c r="H55" s="53">
        <v>37.816308</v>
      </c>
      <c r="I55" s="51" t="s">
        <v>202</v>
      </c>
      <c r="J55" s="51" t="s">
        <v>133</v>
      </c>
    </row>
    <row r="56" spans="1:10">
      <c r="A56" s="50" t="s">
        <v>189</v>
      </c>
      <c r="B56" s="51" t="s">
        <v>190</v>
      </c>
      <c r="C56" s="51" t="s">
        <v>207</v>
      </c>
      <c r="D56" s="51" t="s">
        <v>137</v>
      </c>
      <c r="E56" s="51" t="s">
        <v>201</v>
      </c>
      <c r="F56" s="52">
        <v>43231</v>
      </c>
      <c r="G56" s="53">
        <v>-0.784591</v>
      </c>
      <c r="H56" s="53">
        <v>37.816308</v>
      </c>
      <c r="I56" s="51" t="s">
        <v>202</v>
      </c>
      <c r="J56" s="51" t="s">
        <v>133</v>
      </c>
    </row>
    <row r="57" spans="1:10">
      <c r="A57" s="41" t="s">
        <v>189</v>
      </c>
      <c r="B57" s="42" t="s">
        <v>190</v>
      </c>
      <c r="C57" s="42" t="s">
        <v>208</v>
      </c>
      <c r="D57" s="42" t="s">
        <v>146</v>
      </c>
      <c r="E57" s="42" t="s">
        <v>209</v>
      </c>
      <c r="F57" s="45" t="s">
        <v>210</v>
      </c>
      <c r="G57" s="45" t="s">
        <v>193</v>
      </c>
      <c r="H57" s="45" t="s">
        <v>193</v>
      </c>
      <c r="I57" s="42" t="s">
        <v>211</v>
      </c>
      <c r="J57" s="42" t="s">
        <v>212</v>
      </c>
    </row>
    <row r="58" spans="1:10">
      <c r="A58" s="41" t="s">
        <v>189</v>
      </c>
      <c r="B58" s="42" t="s">
        <v>190</v>
      </c>
      <c r="C58" s="42" t="s">
        <v>213</v>
      </c>
      <c r="D58" s="42" t="s">
        <v>146</v>
      </c>
      <c r="E58" s="42" t="s">
        <v>209</v>
      </c>
      <c r="F58" s="45" t="s">
        <v>210</v>
      </c>
      <c r="G58" s="45" t="s">
        <v>193</v>
      </c>
      <c r="H58" s="45" t="s">
        <v>193</v>
      </c>
      <c r="I58" s="42" t="s">
        <v>211</v>
      </c>
      <c r="J58" s="42" t="s">
        <v>214</v>
      </c>
    </row>
    <row r="59" spans="1:10">
      <c r="A59" s="41" t="s">
        <v>189</v>
      </c>
      <c r="B59" s="42" t="s">
        <v>190</v>
      </c>
      <c r="C59" s="42" t="s">
        <v>215</v>
      </c>
      <c r="D59" s="42" t="s">
        <v>146</v>
      </c>
      <c r="E59" s="42" t="s">
        <v>209</v>
      </c>
      <c r="F59" s="45" t="s">
        <v>210</v>
      </c>
      <c r="G59" s="45" t="s">
        <v>193</v>
      </c>
      <c r="H59" s="45" t="s">
        <v>193</v>
      </c>
      <c r="I59" s="42" t="s">
        <v>211</v>
      </c>
      <c r="J59" s="42" t="s">
        <v>214</v>
      </c>
    </row>
    <row r="60" spans="1:10">
      <c r="A60" s="41" t="s">
        <v>189</v>
      </c>
      <c r="B60" s="42" t="s">
        <v>190</v>
      </c>
      <c r="C60" s="42" t="s">
        <v>216</v>
      </c>
      <c r="D60" s="42" t="s">
        <v>146</v>
      </c>
      <c r="E60" s="42" t="s">
        <v>209</v>
      </c>
      <c r="F60" s="45" t="s">
        <v>210</v>
      </c>
      <c r="G60" s="45" t="s">
        <v>193</v>
      </c>
      <c r="H60" s="45" t="s">
        <v>193</v>
      </c>
      <c r="I60" s="42" t="s">
        <v>211</v>
      </c>
      <c r="J60" s="42" t="s">
        <v>214</v>
      </c>
    </row>
    <row r="61" spans="1:10">
      <c r="A61" s="41" t="s">
        <v>189</v>
      </c>
      <c r="B61" s="42" t="s">
        <v>190</v>
      </c>
      <c r="C61" s="42" t="s">
        <v>217</v>
      </c>
      <c r="D61" s="42" t="s">
        <v>146</v>
      </c>
      <c r="E61" s="42" t="s">
        <v>209</v>
      </c>
      <c r="F61" s="45" t="s">
        <v>210</v>
      </c>
      <c r="G61" s="45" t="s">
        <v>193</v>
      </c>
      <c r="H61" s="45" t="s">
        <v>193</v>
      </c>
      <c r="I61" s="42" t="s">
        <v>211</v>
      </c>
      <c r="J61" s="42" t="s">
        <v>214</v>
      </c>
    </row>
    <row r="62" spans="1:10">
      <c r="A62" s="41" t="s">
        <v>189</v>
      </c>
      <c r="B62" s="42" t="s">
        <v>190</v>
      </c>
      <c r="C62" s="42" t="s">
        <v>218</v>
      </c>
      <c r="D62" s="42" t="s">
        <v>146</v>
      </c>
      <c r="E62" s="42" t="s">
        <v>209</v>
      </c>
      <c r="F62" s="45" t="s">
        <v>210</v>
      </c>
      <c r="G62" s="45" t="s">
        <v>193</v>
      </c>
      <c r="H62" s="45" t="s">
        <v>193</v>
      </c>
      <c r="I62" s="42" t="s">
        <v>211</v>
      </c>
      <c r="J62" s="42" t="s">
        <v>214</v>
      </c>
    </row>
    <row r="63" spans="1:10">
      <c r="A63" s="50" t="s">
        <v>189</v>
      </c>
      <c r="B63" s="51" t="s">
        <v>190</v>
      </c>
      <c r="C63" s="51" t="s">
        <v>219</v>
      </c>
      <c r="D63" s="51" t="s">
        <v>150</v>
      </c>
      <c r="E63" s="51" t="s">
        <v>151</v>
      </c>
      <c r="F63" s="53" t="s">
        <v>220</v>
      </c>
      <c r="G63" s="53">
        <v>-1.666035</v>
      </c>
      <c r="H63" s="53">
        <v>43.386202</v>
      </c>
      <c r="I63" s="51" t="s">
        <v>202</v>
      </c>
      <c r="J63" s="51" t="s">
        <v>212</v>
      </c>
    </row>
    <row r="64" spans="1:10">
      <c r="A64" s="50" t="s">
        <v>189</v>
      </c>
      <c r="B64" s="51" t="s">
        <v>190</v>
      </c>
      <c r="C64" s="51" t="s">
        <v>221</v>
      </c>
      <c r="D64" s="51" t="s">
        <v>150</v>
      </c>
      <c r="E64" s="51" t="s">
        <v>151</v>
      </c>
      <c r="F64" s="53" t="s">
        <v>220</v>
      </c>
      <c r="G64" s="53">
        <v>-1.666035</v>
      </c>
      <c r="H64" s="53">
        <v>43.386202</v>
      </c>
      <c r="I64" s="51" t="s">
        <v>202</v>
      </c>
      <c r="J64" s="51" t="s">
        <v>212</v>
      </c>
    </row>
    <row r="65" spans="1:10">
      <c r="A65" s="50" t="s">
        <v>189</v>
      </c>
      <c r="B65" s="51" t="s">
        <v>190</v>
      </c>
      <c r="C65" s="51" t="s">
        <v>222</v>
      </c>
      <c r="D65" s="51" t="s">
        <v>150</v>
      </c>
      <c r="E65" s="51" t="s">
        <v>151</v>
      </c>
      <c r="F65" s="53" t="s">
        <v>220</v>
      </c>
      <c r="G65" s="53">
        <v>-1.666035</v>
      </c>
      <c r="H65" s="53">
        <v>43.386202</v>
      </c>
      <c r="I65" s="51" t="s">
        <v>202</v>
      </c>
      <c r="J65" s="51" t="s">
        <v>212</v>
      </c>
    </row>
    <row r="66" spans="1:10">
      <c r="A66" s="50" t="s">
        <v>189</v>
      </c>
      <c r="B66" s="51" t="s">
        <v>190</v>
      </c>
      <c r="C66" s="51" t="s">
        <v>223</v>
      </c>
      <c r="D66" s="51" t="s">
        <v>150</v>
      </c>
      <c r="E66" s="51" t="s">
        <v>151</v>
      </c>
      <c r="F66" s="53" t="s">
        <v>220</v>
      </c>
      <c r="G66" s="53">
        <v>-1.666035</v>
      </c>
      <c r="H66" s="53">
        <v>43.386202</v>
      </c>
      <c r="I66" s="51" t="s">
        <v>202</v>
      </c>
      <c r="J66" s="51" t="s">
        <v>212</v>
      </c>
    </row>
    <row r="67" spans="1:10">
      <c r="A67" s="50" t="s">
        <v>189</v>
      </c>
      <c r="B67" s="51" t="s">
        <v>190</v>
      </c>
      <c r="C67" s="51" t="s">
        <v>224</v>
      </c>
      <c r="D67" s="51" t="s">
        <v>150</v>
      </c>
      <c r="E67" s="51" t="s">
        <v>151</v>
      </c>
      <c r="F67" s="53" t="s">
        <v>220</v>
      </c>
      <c r="G67" s="53">
        <v>-1.666035</v>
      </c>
      <c r="H67" s="53">
        <v>43.386202</v>
      </c>
      <c r="I67" s="51" t="s">
        <v>202</v>
      </c>
      <c r="J67" s="51" t="s">
        <v>212</v>
      </c>
    </row>
    <row r="68" spans="1:10">
      <c r="A68" s="50" t="s">
        <v>189</v>
      </c>
      <c r="B68" s="51" t="s">
        <v>190</v>
      </c>
      <c r="C68" s="51" t="s">
        <v>225</v>
      </c>
      <c r="D68" s="51" t="s">
        <v>150</v>
      </c>
      <c r="E68" s="51" t="s">
        <v>226</v>
      </c>
      <c r="F68" s="52">
        <v>43446</v>
      </c>
      <c r="G68" s="53">
        <v>-1.666035</v>
      </c>
      <c r="H68" s="53">
        <v>43.386202</v>
      </c>
      <c r="I68" s="51" t="s">
        <v>202</v>
      </c>
      <c r="J68" s="51" t="s">
        <v>133</v>
      </c>
    </row>
    <row r="69" spans="1:10">
      <c r="A69" s="46" t="s">
        <v>227</v>
      </c>
      <c r="B69" s="47" t="s">
        <v>228</v>
      </c>
      <c r="C69" s="47" t="s">
        <v>229</v>
      </c>
      <c r="D69" s="47" t="s">
        <v>126</v>
      </c>
      <c r="E69" s="47" t="s">
        <v>230</v>
      </c>
      <c r="F69" s="48">
        <v>43680</v>
      </c>
      <c r="G69" s="49">
        <v>3.773339</v>
      </c>
      <c r="H69" s="49">
        <v>43.434974</v>
      </c>
      <c r="I69" s="47" t="s">
        <v>202</v>
      </c>
      <c r="J69" s="47" t="s">
        <v>133</v>
      </c>
    </row>
    <row r="70" spans="1:10">
      <c r="A70" s="46" t="s">
        <v>227</v>
      </c>
      <c r="B70" s="47" t="s">
        <v>228</v>
      </c>
      <c r="C70" s="47" t="s">
        <v>231</v>
      </c>
      <c r="D70" s="47" t="s">
        <v>126</v>
      </c>
      <c r="E70" s="47" t="s">
        <v>230</v>
      </c>
      <c r="F70" s="48">
        <v>43680</v>
      </c>
      <c r="G70" s="49">
        <v>3.773339</v>
      </c>
      <c r="H70" s="49">
        <v>43.434974</v>
      </c>
      <c r="I70" s="47" t="s">
        <v>202</v>
      </c>
      <c r="J70" s="47" t="s">
        <v>133</v>
      </c>
    </row>
    <row r="71" spans="1:10">
      <c r="A71" s="46" t="s">
        <v>227</v>
      </c>
      <c r="B71" s="47" t="s">
        <v>228</v>
      </c>
      <c r="C71" s="47" t="s">
        <v>232</v>
      </c>
      <c r="D71" s="47" t="s">
        <v>126</v>
      </c>
      <c r="E71" s="47" t="s">
        <v>233</v>
      </c>
      <c r="F71" s="49" t="s">
        <v>234</v>
      </c>
      <c r="G71" s="49">
        <v>3.930688</v>
      </c>
      <c r="H71" s="49">
        <v>43.527874</v>
      </c>
      <c r="I71" s="47" t="s">
        <v>202</v>
      </c>
      <c r="J71" s="47" t="s">
        <v>133</v>
      </c>
    </row>
    <row r="72" spans="1:10">
      <c r="A72" s="46" t="s">
        <v>227</v>
      </c>
      <c r="B72" s="47" t="s">
        <v>228</v>
      </c>
      <c r="C72" s="47" t="s">
        <v>235</v>
      </c>
      <c r="D72" s="47" t="s">
        <v>126</v>
      </c>
      <c r="E72" s="47" t="s">
        <v>233</v>
      </c>
      <c r="F72" s="49" t="s">
        <v>234</v>
      </c>
      <c r="G72" s="49">
        <v>3.930688</v>
      </c>
      <c r="H72" s="49">
        <v>43.527874</v>
      </c>
      <c r="I72" s="47" t="s">
        <v>202</v>
      </c>
      <c r="J72" s="47" t="s">
        <v>133</v>
      </c>
    </row>
    <row r="73" spans="1:10">
      <c r="A73" s="46" t="s">
        <v>227</v>
      </c>
      <c r="B73" s="47" t="s">
        <v>228</v>
      </c>
      <c r="C73" s="47" t="s">
        <v>236</v>
      </c>
      <c r="D73" s="47" t="s">
        <v>126</v>
      </c>
      <c r="E73" s="47" t="s">
        <v>233</v>
      </c>
      <c r="F73" s="49" t="s">
        <v>234</v>
      </c>
      <c r="G73" s="49">
        <v>3.930688</v>
      </c>
      <c r="H73" s="49">
        <v>43.527874</v>
      </c>
      <c r="I73" s="47" t="s">
        <v>202</v>
      </c>
      <c r="J73" s="47" t="s">
        <v>133</v>
      </c>
    </row>
    <row r="74" spans="1:10">
      <c r="A74" s="46" t="s">
        <v>227</v>
      </c>
      <c r="B74" s="47" t="s">
        <v>228</v>
      </c>
      <c r="C74" s="47" t="s">
        <v>237</v>
      </c>
      <c r="D74" s="47" t="s">
        <v>126</v>
      </c>
      <c r="E74" s="47" t="s">
        <v>230</v>
      </c>
      <c r="F74" s="48">
        <v>43680</v>
      </c>
      <c r="G74" s="49">
        <v>3.773339</v>
      </c>
      <c r="H74" s="49">
        <v>43.434974</v>
      </c>
      <c r="I74" s="47" t="s">
        <v>202</v>
      </c>
      <c r="J74" s="47" t="s">
        <v>133</v>
      </c>
    </row>
    <row r="75" spans="1:10">
      <c r="A75" s="46" t="s">
        <v>227</v>
      </c>
      <c r="B75" s="47" t="s">
        <v>228</v>
      </c>
      <c r="C75" s="47" t="s">
        <v>238</v>
      </c>
      <c r="D75" s="47" t="s">
        <v>137</v>
      </c>
      <c r="E75" s="47" t="s">
        <v>201</v>
      </c>
      <c r="F75" s="48">
        <v>43231</v>
      </c>
      <c r="G75" s="49">
        <v>-0.784591</v>
      </c>
      <c r="H75" s="49">
        <v>37.816308</v>
      </c>
      <c r="I75" s="47" t="s">
        <v>202</v>
      </c>
      <c r="J75" s="47" t="s">
        <v>133</v>
      </c>
    </row>
    <row r="76" spans="1:10">
      <c r="A76" s="46" t="s">
        <v>227</v>
      </c>
      <c r="B76" s="47" t="s">
        <v>228</v>
      </c>
      <c r="C76" s="47" t="s">
        <v>239</v>
      </c>
      <c r="D76" s="47" t="s">
        <v>137</v>
      </c>
      <c r="E76" s="47" t="s">
        <v>201</v>
      </c>
      <c r="F76" s="48">
        <v>43262</v>
      </c>
      <c r="G76" s="49">
        <v>-0.784591</v>
      </c>
      <c r="H76" s="49">
        <v>37.816308</v>
      </c>
      <c r="I76" s="47" t="s">
        <v>202</v>
      </c>
      <c r="J76" s="47" t="s">
        <v>133</v>
      </c>
    </row>
    <row r="77" spans="1:10">
      <c r="A77" s="46" t="s">
        <v>227</v>
      </c>
      <c r="B77" s="47" t="s">
        <v>228</v>
      </c>
      <c r="C77" s="47" t="s">
        <v>240</v>
      </c>
      <c r="D77" s="47" t="s">
        <v>137</v>
      </c>
      <c r="E77" s="47" t="s">
        <v>201</v>
      </c>
      <c r="F77" s="48">
        <v>43262</v>
      </c>
      <c r="G77" s="49">
        <v>-0.784591</v>
      </c>
      <c r="H77" s="49">
        <v>37.816308</v>
      </c>
      <c r="I77" s="47" t="s">
        <v>202</v>
      </c>
      <c r="J77" s="47" t="s">
        <v>133</v>
      </c>
    </row>
    <row r="78" spans="1:10">
      <c r="A78" s="46" t="s">
        <v>227</v>
      </c>
      <c r="B78" s="47" t="s">
        <v>228</v>
      </c>
      <c r="C78" s="47" t="s">
        <v>241</v>
      </c>
      <c r="D78" s="47" t="s">
        <v>137</v>
      </c>
      <c r="E78" s="47" t="s">
        <v>201</v>
      </c>
      <c r="F78" s="48">
        <v>43262</v>
      </c>
      <c r="G78" s="49">
        <v>-0.784591</v>
      </c>
      <c r="H78" s="49">
        <v>37.816308</v>
      </c>
      <c r="I78" s="47" t="s">
        <v>202</v>
      </c>
      <c r="J78" s="47" t="s">
        <v>133</v>
      </c>
    </row>
    <row r="79" spans="1:10">
      <c r="A79" s="46" t="s">
        <v>227</v>
      </c>
      <c r="B79" s="47" t="s">
        <v>228</v>
      </c>
      <c r="C79" s="47" t="s">
        <v>242</v>
      </c>
      <c r="D79" s="47" t="s">
        <v>137</v>
      </c>
      <c r="E79" s="47" t="s">
        <v>201</v>
      </c>
      <c r="F79" s="48">
        <v>43262</v>
      </c>
      <c r="G79" s="49">
        <v>-0.784591</v>
      </c>
      <c r="H79" s="49">
        <v>37.816308</v>
      </c>
      <c r="I79" s="47" t="s">
        <v>202</v>
      </c>
      <c r="J79" s="47" t="s">
        <v>133</v>
      </c>
    </row>
    <row r="80" spans="1:10">
      <c r="A80" s="46" t="s">
        <v>227</v>
      </c>
      <c r="B80" s="47" t="s">
        <v>228</v>
      </c>
      <c r="C80" s="47" t="s">
        <v>243</v>
      </c>
      <c r="D80" s="47" t="s">
        <v>137</v>
      </c>
      <c r="E80" s="47" t="s">
        <v>201</v>
      </c>
      <c r="F80" s="48">
        <v>43262</v>
      </c>
      <c r="G80" s="49">
        <v>-0.784591</v>
      </c>
      <c r="H80" s="49">
        <v>37.816308</v>
      </c>
      <c r="I80" s="47" t="s">
        <v>202</v>
      </c>
      <c r="J80" s="47" t="s">
        <v>133</v>
      </c>
    </row>
    <row r="81" spans="1:10">
      <c r="A81" s="46" t="s">
        <v>227</v>
      </c>
      <c r="B81" s="47" t="s">
        <v>228</v>
      </c>
      <c r="C81" s="47" t="s">
        <v>244</v>
      </c>
      <c r="D81" s="47" t="s">
        <v>146</v>
      </c>
      <c r="E81" s="47" t="s">
        <v>245</v>
      </c>
      <c r="F81" s="49" t="s">
        <v>210</v>
      </c>
      <c r="G81" s="49">
        <v>-7.841456</v>
      </c>
      <c r="H81" s="49">
        <v>37.023761</v>
      </c>
      <c r="I81" s="47" t="s">
        <v>202</v>
      </c>
      <c r="J81" s="47" t="s">
        <v>133</v>
      </c>
    </row>
    <row r="82" spans="1:10">
      <c r="A82" s="46" t="s">
        <v>227</v>
      </c>
      <c r="B82" s="47" t="s">
        <v>228</v>
      </c>
      <c r="C82" s="47" t="s">
        <v>246</v>
      </c>
      <c r="D82" s="47" t="s">
        <v>146</v>
      </c>
      <c r="E82" s="47" t="s">
        <v>245</v>
      </c>
      <c r="F82" s="49" t="s">
        <v>210</v>
      </c>
      <c r="G82" s="49">
        <v>-7.841456</v>
      </c>
      <c r="H82" s="49">
        <v>37.023761</v>
      </c>
      <c r="I82" s="47" t="s">
        <v>202</v>
      </c>
      <c r="J82" s="47" t="s">
        <v>133</v>
      </c>
    </row>
    <row r="83" spans="1:10">
      <c r="A83" s="46" t="s">
        <v>227</v>
      </c>
      <c r="B83" s="47" t="s">
        <v>228</v>
      </c>
      <c r="C83" s="47" t="s">
        <v>247</v>
      </c>
      <c r="D83" s="47" t="s">
        <v>146</v>
      </c>
      <c r="E83" s="47" t="s">
        <v>245</v>
      </c>
      <c r="F83" s="49" t="s">
        <v>210</v>
      </c>
      <c r="G83" s="49">
        <v>-7.841456</v>
      </c>
      <c r="H83" s="49">
        <v>37.023761</v>
      </c>
      <c r="I83" s="47" t="s">
        <v>202</v>
      </c>
      <c r="J83" s="47" t="s">
        <v>133</v>
      </c>
    </row>
    <row r="84" spans="1:10">
      <c r="A84" s="46" t="s">
        <v>227</v>
      </c>
      <c r="B84" s="47" t="s">
        <v>228</v>
      </c>
      <c r="C84" s="47" t="s">
        <v>248</v>
      </c>
      <c r="D84" s="47" t="s">
        <v>146</v>
      </c>
      <c r="E84" s="47" t="s">
        <v>245</v>
      </c>
      <c r="F84" s="49" t="s">
        <v>210</v>
      </c>
      <c r="G84" s="49">
        <v>-7.841456</v>
      </c>
      <c r="H84" s="49">
        <v>37.023761</v>
      </c>
      <c r="I84" s="47" t="s">
        <v>202</v>
      </c>
      <c r="J84" s="47" t="s">
        <v>133</v>
      </c>
    </row>
    <row r="85" spans="1:10">
      <c r="A85" s="46" t="s">
        <v>227</v>
      </c>
      <c r="B85" s="47" t="s">
        <v>228</v>
      </c>
      <c r="C85" s="47" t="s">
        <v>249</v>
      </c>
      <c r="D85" s="47" t="s">
        <v>146</v>
      </c>
      <c r="E85" s="47" t="s">
        <v>245</v>
      </c>
      <c r="F85" s="49" t="s">
        <v>210</v>
      </c>
      <c r="G85" s="49">
        <v>-7.841456</v>
      </c>
      <c r="H85" s="49">
        <v>37.023761</v>
      </c>
      <c r="I85" s="47" t="s">
        <v>202</v>
      </c>
      <c r="J85" s="47" t="s">
        <v>133</v>
      </c>
    </row>
    <row r="86" spans="1:10">
      <c r="A86" s="46" t="s">
        <v>227</v>
      </c>
      <c r="B86" s="47" t="s">
        <v>228</v>
      </c>
      <c r="C86" s="47" t="s">
        <v>250</v>
      </c>
      <c r="D86" s="47" t="s">
        <v>146</v>
      </c>
      <c r="E86" s="47" t="s">
        <v>245</v>
      </c>
      <c r="F86" s="49" t="s">
        <v>210</v>
      </c>
      <c r="G86" s="49">
        <v>-7.841456</v>
      </c>
      <c r="H86" s="49">
        <v>37.023761</v>
      </c>
      <c r="I86" s="47" t="s">
        <v>202</v>
      </c>
      <c r="J86" s="47" t="s">
        <v>133</v>
      </c>
    </row>
    <row r="87" spans="1:10">
      <c r="A87" s="46" t="s">
        <v>227</v>
      </c>
      <c r="B87" s="47" t="s">
        <v>228</v>
      </c>
      <c r="C87" s="47" t="s">
        <v>251</v>
      </c>
      <c r="D87" s="47" t="s">
        <v>150</v>
      </c>
      <c r="E87" s="47" t="s">
        <v>252</v>
      </c>
      <c r="F87" s="49" t="s">
        <v>152</v>
      </c>
      <c r="G87" s="49">
        <v>-1.440092</v>
      </c>
      <c r="H87" s="49">
        <v>43.653806</v>
      </c>
      <c r="I87" s="47" t="s">
        <v>202</v>
      </c>
      <c r="J87" s="47" t="s">
        <v>133</v>
      </c>
    </row>
    <row r="88" spans="1:10">
      <c r="A88" s="46" t="s">
        <v>227</v>
      </c>
      <c r="B88" s="47" t="s">
        <v>228</v>
      </c>
      <c r="C88" s="47" t="s">
        <v>253</v>
      </c>
      <c r="D88" s="47" t="s">
        <v>150</v>
      </c>
      <c r="E88" s="47" t="s">
        <v>252</v>
      </c>
      <c r="F88" s="49" t="s">
        <v>254</v>
      </c>
      <c r="G88" s="49">
        <v>-1.440092</v>
      </c>
      <c r="H88" s="49">
        <v>43.653806</v>
      </c>
      <c r="I88" s="47" t="s">
        <v>202</v>
      </c>
      <c r="J88" s="47" t="s">
        <v>133</v>
      </c>
    </row>
    <row r="89" spans="1:10">
      <c r="A89" s="46" t="s">
        <v>227</v>
      </c>
      <c r="B89" s="47" t="s">
        <v>228</v>
      </c>
      <c r="C89" s="47" t="s">
        <v>255</v>
      </c>
      <c r="D89" s="47" t="s">
        <v>150</v>
      </c>
      <c r="E89" s="47" t="s">
        <v>252</v>
      </c>
      <c r="F89" s="49" t="s">
        <v>254</v>
      </c>
      <c r="G89" s="49">
        <v>-1.440092</v>
      </c>
      <c r="H89" s="49">
        <v>43.653806</v>
      </c>
      <c r="I89" s="47" t="s">
        <v>202</v>
      </c>
      <c r="J89" s="47" t="s">
        <v>133</v>
      </c>
    </row>
    <row r="90" spans="1:10">
      <c r="A90" s="46" t="s">
        <v>227</v>
      </c>
      <c r="B90" s="47" t="s">
        <v>228</v>
      </c>
      <c r="C90" s="47" t="s">
        <v>256</v>
      </c>
      <c r="D90" s="47" t="s">
        <v>150</v>
      </c>
      <c r="E90" s="47" t="s">
        <v>151</v>
      </c>
      <c r="F90" s="49" t="s">
        <v>257</v>
      </c>
      <c r="G90" s="49">
        <v>-1.666035</v>
      </c>
      <c r="H90" s="49">
        <v>43.386202</v>
      </c>
      <c r="I90" s="47" t="s">
        <v>202</v>
      </c>
      <c r="J90" s="47" t="s">
        <v>133</v>
      </c>
    </row>
    <row r="91" spans="1:10">
      <c r="A91" s="46" t="s">
        <v>227</v>
      </c>
      <c r="B91" s="47" t="s">
        <v>228</v>
      </c>
      <c r="C91" s="47" t="s">
        <v>258</v>
      </c>
      <c r="D91" s="47" t="s">
        <v>150</v>
      </c>
      <c r="E91" s="47" t="s">
        <v>151</v>
      </c>
      <c r="F91" s="49" t="s">
        <v>257</v>
      </c>
      <c r="G91" s="49">
        <v>-1.666035</v>
      </c>
      <c r="H91" s="49">
        <v>43.386202</v>
      </c>
      <c r="I91" s="47" t="s">
        <v>202</v>
      </c>
      <c r="J91" s="47" t="s">
        <v>133</v>
      </c>
    </row>
    <row r="92" spans="1:10">
      <c r="A92" s="46" t="s">
        <v>227</v>
      </c>
      <c r="B92" s="47" t="s">
        <v>228</v>
      </c>
      <c r="C92" s="47" t="s">
        <v>259</v>
      </c>
      <c r="D92" s="47" t="s">
        <v>150</v>
      </c>
      <c r="E92" s="47" t="s">
        <v>151</v>
      </c>
      <c r="F92" s="49" t="s">
        <v>257</v>
      </c>
      <c r="G92" s="49">
        <v>-1.666035</v>
      </c>
      <c r="H92" s="49">
        <v>43.386202</v>
      </c>
      <c r="I92" s="47" t="s">
        <v>202</v>
      </c>
      <c r="J92" s="47" t="s">
        <v>133</v>
      </c>
    </row>
    <row r="93" spans="1:10">
      <c r="A93" s="41" t="s">
        <v>260</v>
      </c>
      <c r="B93" s="42" t="s">
        <v>261</v>
      </c>
      <c r="C93" s="42" t="s">
        <v>262</v>
      </c>
      <c r="D93" s="42" t="s">
        <v>126</v>
      </c>
      <c r="E93" s="42" t="s">
        <v>263</v>
      </c>
      <c r="F93" s="45" t="s">
        <v>193</v>
      </c>
      <c r="G93" s="45">
        <v>3.60917</v>
      </c>
      <c r="H93" s="45">
        <v>43.391472</v>
      </c>
      <c r="I93" s="42" t="s">
        <v>211</v>
      </c>
      <c r="J93" s="42" t="s">
        <v>264</v>
      </c>
    </row>
    <row r="94" spans="1:10">
      <c r="A94" s="41" t="s">
        <v>260</v>
      </c>
      <c r="B94" s="42" t="s">
        <v>261</v>
      </c>
      <c r="C94" s="42" t="s">
        <v>265</v>
      </c>
      <c r="D94" s="42" t="s">
        <v>126</v>
      </c>
      <c r="E94" s="42" t="s">
        <v>263</v>
      </c>
      <c r="F94" s="45" t="s">
        <v>193</v>
      </c>
      <c r="G94" s="45">
        <v>3.60917</v>
      </c>
      <c r="H94" s="45">
        <v>43.391472</v>
      </c>
      <c r="I94" s="42" t="s">
        <v>211</v>
      </c>
      <c r="J94" s="42" t="s">
        <v>264</v>
      </c>
    </row>
    <row r="95" spans="1:10">
      <c r="A95" s="41" t="s">
        <v>260</v>
      </c>
      <c r="B95" s="42" t="s">
        <v>261</v>
      </c>
      <c r="C95" s="42" t="s">
        <v>266</v>
      </c>
      <c r="D95" s="42" t="s">
        <v>126</v>
      </c>
      <c r="E95" s="42" t="s">
        <v>263</v>
      </c>
      <c r="F95" s="45" t="s">
        <v>193</v>
      </c>
      <c r="G95" s="45">
        <v>3.60917</v>
      </c>
      <c r="H95" s="45">
        <v>43.391472</v>
      </c>
      <c r="I95" s="42" t="s">
        <v>211</v>
      </c>
      <c r="J95" s="42" t="s">
        <v>264</v>
      </c>
    </row>
    <row r="96" spans="1:10">
      <c r="A96" s="41" t="s">
        <v>260</v>
      </c>
      <c r="B96" s="42" t="s">
        <v>261</v>
      </c>
      <c r="C96" s="42" t="s">
        <v>267</v>
      </c>
      <c r="D96" s="42" t="s">
        <v>126</v>
      </c>
      <c r="E96" s="42" t="s">
        <v>263</v>
      </c>
      <c r="F96" s="45" t="s">
        <v>193</v>
      </c>
      <c r="G96" s="45">
        <v>3.60917</v>
      </c>
      <c r="H96" s="45">
        <v>43.391472</v>
      </c>
      <c r="I96" s="42" t="s">
        <v>211</v>
      </c>
      <c r="J96" s="42" t="s">
        <v>264</v>
      </c>
    </row>
    <row r="97" spans="1:10">
      <c r="A97" s="41" t="s">
        <v>260</v>
      </c>
      <c r="B97" s="42" t="s">
        <v>261</v>
      </c>
      <c r="C97" s="42" t="s">
        <v>268</v>
      </c>
      <c r="D97" s="42" t="s">
        <v>126</v>
      </c>
      <c r="E97" s="42" t="s">
        <v>263</v>
      </c>
      <c r="F97" s="45" t="s">
        <v>193</v>
      </c>
      <c r="G97" s="45">
        <v>3.60917</v>
      </c>
      <c r="H97" s="45">
        <v>43.391472</v>
      </c>
      <c r="I97" s="42" t="s">
        <v>211</v>
      </c>
      <c r="J97" s="42" t="s">
        <v>264</v>
      </c>
    </row>
    <row r="98" spans="1:10">
      <c r="A98" s="41" t="s">
        <v>260</v>
      </c>
      <c r="B98" s="42" t="s">
        <v>261</v>
      </c>
      <c r="C98" s="42" t="s">
        <v>269</v>
      </c>
      <c r="D98" s="42" t="s">
        <v>126</v>
      </c>
      <c r="E98" s="42" t="s">
        <v>263</v>
      </c>
      <c r="F98" s="45" t="s">
        <v>193</v>
      </c>
      <c r="G98" s="45">
        <v>3.60917</v>
      </c>
      <c r="H98" s="45">
        <v>43.391472</v>
      </c>
      <c r="I98" s="42" t="s">
        <v>211</v>
      </c>
      <c r="J98" s="42" t="s">
        <v>264</v>
      </c>
    </row>
    <row r="99" spans="1:10">
      <c r="A99" s="50" t="s">
        <v>260</v>
      </c>
      <c r="B99" s="51" t="s">
        <v>261</v>
      </c>
      <c r="C99" s="51" t="s">
        <v>270</v>
      </c>
      <c r="D99" s="51" t="s">
        <v>137</v>
      </c>
      <c r="E99" s="51" t="s">
        <v>271</v>
      </c>
      <c r="F99" s="53" t="s">
        <v>272</v>
      </c>
      <c r="G99" s="53">
        <v>-0.784202</v>
      </c>
      <c r="H99" s="53">
        <v>37.652104</v>
      </c>
      <c r="I99" s="51" t="s">
        <v>128</v>
      </c>
      <c r="J99" s="51" t="s">
        <v>273</v>
      </c>
    </row>
    <row r="100" spans="1:10">
      <c r="A100" s="50" t="s">
        <v>260</v>
      </c>
      <c r="B100" s="51" t="s">
        <v>261</v>
      </c>
      <c r="C100" s="51" t="s">
        <v>274</v>
      </c>
      <c r="D100" s="51" t="s">
        <v>137</v>
      </c>
      <c r="E100" s="51" t="s">
        <v>271</v>
      </c>
      <c r="F100" s="53" t="s">
        <v>272</v>
      </c>
      <c r="G100" s="53">
        <v>-0.784202</v>
      </c>
      <c r="H100" s="53">
        <v>37.652104</v>
      </c>
      <c r="I100" s="51" t="s">
        <v>128</v>
      </c>
      <c r="J100" s="51" t="s">
        <v>273</v>
      </c>
    </row>
    <row r="101" spans="1:10">
      <c r="A101" s="50" t="s">
        <v>260</v>
      </c>
      <c r="B101" s="51" t="s">
        <v>261</v>
      </c>
      <c r="C101" s="51" t="s">
        <v>275</v>
      </c>
      <c r="D101" s="51" t="s">
        <v>137</v>
      </c>
      <c r="E101" s="51" t="s">
        <v>271</v>
      </c>
      <c r="F101" s="53" t="s">
        <v>272</v>
      </c>
      <c r="G101" s="53">
        <v>-0.784202</v>
      </c>
      <c r="H101" s="53">
        <v>37.652104</v>
      </c>
      <c r="I101" s="51" t="s">
        <v>128</v>
      </c>
      <c r="J101" s="51" t="s">
        <v>273</v>
      </c>
    </row>
    <row r="102" spans="1:10">
      <c r="A102" s="50" t="s">
        <v>260</v>
      </c>
      <c r="B102" s="51" t="s">
        <v>261</v>
      </c>
      <c r="C102" s="51" t="s">
        <v>276</v>
      </c>
      <c r="D102" s="51" t="s">
        <v>137</v>
      </c>
      <c r="E102" s="51" t="s">
        <v>271</v>
      </c>
      <c r="F102" s="53" t="s">
        <v>272</v>
      </c>
      <c r="G102" s="53">
        <v>-0.784202</v>
      </c>
      <c r="H102" s="53">
        <v>37.652104</v>
      </c>
      <c r="I102" s="51" t="s">
        <v>128</v>
      </c>
      <c r="J102" s="51" t="s">
        <v>273</v>
      </c>
    </row>
    <row r="103" spans="1:10">
      <c r="A103" s="50" t="s">
        <v>260</v>
      </c>
      <c r="B103" s="51" t="s">
        <v>261</v>
      </c>
      <c r="C103" s="51" t="s">
        <v>277</v>
      </c>
      <c r="D103" s="51" t="s">
        <v>137</v>
      </c>
      <c r="E103" s="51" t="s">
        <v>271</v>
      </c>
      <c r="F103" s="53" t="s">
        <v>272</v>
      </c>
      <c r="G103" s="53">
        <v>-0.784202</v>
      </c>
      <c r="H103" s="53">
        <v>37.652104</v>
      </c>
      <c r="I103" s="51" t="s">
        <v>128</v>
      </c>
      <c r="J103" s="51" t="s">
        <v>273</v>
      </c>
    </row>
    <row r="104" spans="1:10">
      <c r="A104" s="50" t="s">
        <v>260</v>
      </c>
      <c r="B104" s="51" t="s">
        <v>261</v>
      </c>
      <c r="C104" s="51" t="s">
        <v>278</v>
      </c>
      <c r="D104" s="51" t="s">
        <v>137</v>
      </c>
      <c r="E104" s="51" t="s">
        <v>271</v>
      </c>
      <c r="F104" s="53" t="s">
        <v>272</v>
      </c>
      <c r="G104" s="53">
        <v>-0.784202</v>
      </c>
      <c r="H104" s="53">
        <v>37.652104</v>
      </c>
      <c r="I104" s="51" t="s">
        <v>128</v>
      </c>
      <c r="J104" s="51" t="s">
        <v>273</v>
      </c>
    </row>
    <row r="105" spans="1:10">
      <c r="A105" s="50" t="s">
        <v>260</v>
      </c>
      <c r="B105" s="51" t="s">
        <v>261</v>
      </c>
      <c r="C105" s="51" t="s">
        <v>279</v>
      </c>
      <c r="D105" s="51" t="s">
        <v>150</v>
      </c>
      <c r="E105" s="51" t="s">
        <v>280</v>
      </c>
      <c r="F105" s="53" t="s">
        <v>281</v>
      </c>
      <c r="G105" s="53">
        <v>-1.409531</v>
      </c>
      <c r="H105" s="53">
        <v>43.782385</v>
      </c>
      <c r="I105" s="51" t="s">
        <v>128</v>
      </c>
      <c r="J105" s="51" t="s">
        <v>282</v>
      </c>
    </row>
    <row r="106" spans="1:10">
      <c r="A106" s="50" t="s">
        <v>260</v>
      </c>
      <c r="B106" s="51" t="s">
        <v>261</v>
      </c>
      <c r="C106" s="51" t="s">
        <v>283</v>
      </c>
      <c r="D106" s="51" t="s">
        <v>150</v>
      </c>
      <c r="E106" s="51" t="s">
        <v>280</v>
      </c>
      <c r="F106" s="53" t="s">
        <v>281</v>
      </c>
      <c r="G106" s="53">
        <v>-1.409531</v>
      </c>
      <c r="H106" s="53">
        <v>43.782385</v>
      </c>
      <c r="I106" s="51" t="s">
        <v>128</v>
      </c>
      <c r="J106" s="51" t="s">
        <v>282</v>
      </c>
    </row>
    <row r="107" spans="1:10">
      <c r="A107" s="50" t="s">
        <v>260</v>
      </c>
      <c r="B107" s="51" t="s">
        <v>261</v>
      </c>
      <c r="C107" s="51" t="s">
        <v>284</v>
      </c>
      <c r="D107" s="51" t="s">
        <v>150</v>
      </c>
      <c r="E107" s="51" t="s">
        <v>280</v>
      </c>
      <c r="F107" s="53" t="s">
        <v>281</v>
      </c>
      <c r="G107" s="53">
        <v>-1.409531</v>
      </c>
      <c r="H107" s="53">
        <v>43.782385</v>
      </c>
      <c r="I107" s="51" t="s">
        <v>128</v>
      </c>
      <c r="J107" s="51" t="s">
        <v>282</v>
      </c>
    </row>
    <row r="108" spans="1:10">
      <c r="A108" s="50" t="s">
        <v>260</v>
      </c>
      <c r="B108" s="51" t="s">
        <v>261</v>
      </c>
      <c r="C108" s="51" t="s">
        <v>285</v>
      </c>
      <c r="D108" s="51" t="s">
        <v>150</v>
      </c>
      <c r="E108" s="51" t="s">
        <v>280</v>
      </c>
      <c r="F108" s="53" t="s">
        <v>281</v>
      </c>
      <c r="G108" s="53">
        <v>-1.409531</v>
      </c>
      <c r="H108" s="53">
        <v>43.782385</v>
      </c>
      <c r="I108" s="51" t="s">
        <v>128</v>
      </c>
      <c r="J108" s="51" t="s">
        <v>282</v>
      </c>
    </row>
    <row r="109" spans="1:10">
      <c r="A109" s="50" t="s">
        <v>260</v>
      </c>
      <c r="B109" s="51" t="s">
        <v>261</v>
      </c>
      <c r="C109" s="51" t="s">
        <v>286</v>
      </c>
      <c r="D109" s="51" t="s">
        <v>150</v>
      </c>
      <c r="E109" s="51" t="s">
        <v>280</v>
      </c>
      <c r="F109" s="53" t="s">
        <v>281</v>
      </c>
      <c r="G109" s="53">
        <v>-1.409531</v>
      </c>
      <c r="H109" s="53">
        <v>43.782385</v>
      </c>
      <c r="I109" s="51" t="s">
        <v>128</v>
      </c>
      <c r="J109" s="51" t="s">
        <v>282</v>
      </c>
    </row>
    <row r="110" spans="1:10">
      <c r="A110" s="50" t="s">
        <v>260</v>
      </c>
      <c r="B110" s="51" t="s">
        <v>261</v>
      </c>
      <c r="C110" s="51" t="s">
        <v>287</v>
      </c>
      <c r="D110" s="51" t="s">
        <v>150</v>
      </c>
      <c r="E110" s="51" t="s">
        <v>280</v>
      </c>
      <c r="F110" s="53" t="s">
        <v>281</v>
      </c>
      <c r="G110" s="53">
        <v>-1.409531</v>
      </c>
      <c r="H110" s="53">
        <v>43.782385</v>
      </c>
      <c r="I110" s="51" t="s">
        <v>128</v>
      </c>
      <c r="J110" s="51" t="s">
        <v>282</v>
      </c>
    </row>
    <row r="111" spans="1:10">
      <c r="A111" s="46" t="s">
        <v>288</v>
      </c>
      <c r="B111" s="47" t="s">
        <v>289</v>
      </c>
      <c r="C111" s="47" t="s">
        <v>290</v>
      </c>
      <c r="D111" s="47" t="s">
        <v>126</v>
      </c>
      <c r="E111" s="47" t="s">
        <v>291</v>
      </c>
      <c r="F111" s="54">
        <v>43405</v>
      </c>
      <c r="G111" s="49">
        <v>3.696843</v>
      </c>
      <c r="H111" s="49">
        <v>43.397542</v>
      </c>
      <c r="I111" s="47" t="s">
        <v>202</v>
      </c>
      <c r="J111" s="47" t="s">
        <v>133</v>
      </c>
    </row>
    <row r="112" spans="1:10">
      <c r="A112" s="46" t="s">
        <v>288</v>
      </c>
      <c r="B112" s="47" t="s">
        <v>289</v>
      </c>
      <c r="C112" s="47" t="s">
        <v>292</v>
      </c>
      <c r="D112" s="47" t="s">
        <v>126</v>
      </c>
      <c r="E112" s="47" t="s">
        <v>291</v>
      </c>
      <c r="F112" s="54">
        <v>43405</v>
      </c>
      <c r="G112" s="49">
        <v>3.696843</v>
      </c>
      <c r="H112" s="49">
        <v>43.397542</v>
      </c>
      <c r="I112" s="47" t="s">
        <v>202</v>
      </c>
      <c r="J112" s="47" t="s">
        <v>133</v>
      </c>
    </row>
    <row r="113" spans="1:10">
      <c r="A113" s="46" t="s">
        <v>288</v>
      </c>
      <c r="B113" s="47" t="s">
        <v>289</v>
      </c>
      <c r="C113" s="47" t="s">
        <v>293</v>
      </c>
      <c r="D113" s="47" t="s">
        <v>126</v>
      </c>
      <c r="E113" s="47" t="s">
        <v>291</v>
      </c>
      <c r="F113" s="54">
        <v>43405</v>
      </c>
      <c r="G113" s="49">
        <v>3.696843</v>
      </c>
      <c r="H113" s="49">
        <v>43.397542</v>
      </c>
      <c r="I113" s="47" t="s">
        <v>202</v>
      </c>
      <c r="J113" s="47" t="s">
        <v>133</v>
      </c>
    </row>
    <row r="114" spans="1:10">
      <c r="A114" s="46" t="s">
        <v>288</v>
      </c>
      <c r="B114" s="47" t="s">
        <v>289</v>
      </c>
      <c r="C114" s="47" t="s">
        <v>294</v>
      </c>
      <c r="D114" s="47" t="s">
        <v>126</v>
      </c>
      <c r="E114" s="47" t="s">
        <v>291</v>
      </c>
      <c r="F114" s="54">
        <v>43405</v>
      </c>
      <c r="G114" s="49">
        <v>3.696843</v>
      </c>
      <c r="H114" s="49">
        <v>43.397542</v>
      </c>
      <c r="I114" s="47" t="s">
        <v>202</v>
      </c>
      <c r="J114" s="47" t="s">
        <v>133</v>
      </c>
    </row>
    <row r="115" spans="1:10">
      <c r="A115" s="46" t="s">
        <v>288</v>
      </c>
      <c r="B115" s="47" t="s">
        <v>289</v>
      </c>
      <c r="C115" s="47" t="s">
        <v>295</v>
      </c>
      <c r="D115" s="47" t="s">
        <v>126</v>
      </c>
      <c r="E115" s="47" t="s">
        <v>291</v>
      </c>
      <c r="F115" s="54">
        <v>43405</v>
      </c>
      <c r="G115" s="49">
        <v>3.696843</v>
      </c>
      <c r="H115" s="49">
        <v>43.397542</v>
      </c>
      <c r="I115" s="47" t="s">
        <v>202</v>
      </c>
      <c r="J115" s="47" t="s">
        <v>133</v>
      </c>
    </row>
    <row r="116" spans="1:10">
      <c r="A116" s="46" t="s">
        <v>288</v>
      </c>
      <c r="B116" s="47" t="s">
        <v>289</v>
      </c>
      <c r="C116" s="47" t="s">
        <v>296</v>
      </c>
      <c r="D116" s="47" t="s">
        <v>126</v>
      </c>
      <c r="E116" s="47" t="s">
        <v>291</v>
      </c>
      <c r="F116" s="54">
        <v>43405</v>
      </c>
      <c r="G116" s="49">
        <v>3.696843</v>
      </c>
      <c r="H116" s="49">
        <v>43.397542</v>
      </c>
      <c r="I116" s="47" t="s">
        <v>202</v>
      </c>
      <c r="J116" s="47" t="s">
        <v>133</v>
      </c>
    </row>
    <row r="117" spans="1:10">
      <c r="A117" s="46" t="s">
        <v>288</v>
      </c>
      <c r="B117" s="47" t="s">
        <v>289</v>
      </c>
      <c r="C117" s="47" t="s">
        <v>297</v>
      </c>
      <c r="D117" s="47" t="s">
        <v>137</v>
      </c>
      <c r="E117" s="47" t="s">
        <v>138</v>
      </c>
      <c r="F117" s="49" t="s">
        <v>139</v>
      </c>
      <c r="G117" s="49">
        <v>-0.557803</v>
      </c>
      <c r="H117" s="49">
        <v>38.187791</v>
      </c>
      <c r="I117" s="47" t="s">
        <v>202</v>
      </c>
      <c r="J117" s="47" t="s">
        <v>133</v>
      </c>
    </row>
    <row r="118" spans="1:10">
      <c r="A118" s="46" t="s">
        <v>288</v>
      </c>
      <c r="B118" s="47" t="s">
        <v>289</v>
      </c>
      <c r="C118" s="47" t="s">
        <v>298</v>
      </c>
      <c r="D118" s="47" t="s">
        <v>137</v>
      </c>
      <c r="E118" s="47" t="s">
        <v>138</v>
      </c>
      <c r="F118" s="49" t="s">
        <v>139</v>
      </c>
      <c r="G118" s="49">
        <v>-0.557803</v>
      </c>
      <c r="H118" s="49">
        <v>38.187791</v>
      </c>
      <c r="I118" s="47" t="s">
        <v>202</v>
      </c>
      <c r="J118" s="47" t="s">
        <v>133</v>
      </c>
    </row>
    <row r="119" spans="1:10">
      <c r="A119" s="46" t="s">
        <v>288</v>
      </c>
      <c r="B119" s="47" t="s">
        <v>289</v>
      </c>
      <c r="C119" s="47" t="s">
        <v>299</v>
      </c>
      <c r="D119" s="47" t="s">
        <v>137</v>
      </c>
      <c r="E119" s="47" t="s">
        <v>138</v>
      </c>
      <c r="F119" s="49" t="s">
        <v>139</v>
      </c>
      <c r="G119" s="49">
        <v>-0.557803</v>
      </c>
      <c r="H119" s="49">
        <v>38.187791</v>
      </c>
      <c r="I119" s="47" t="s">
        <v>202</v>
      </c>
      <c r="J119" s="47" t="s">
        <v>133</v>
      </c>
    </row>
    <row r="120" spans="1:10">
      <c r="A120" s="46" t="s">
        <v>288</v>
      </c>
      <c r="B120" s="47" t="s">
        <v>289</v>
      </c>
      <c r="C120" s="47" t="s">
        <v>300</v>
      </c>
      <c r="D120" s="47" t="s">
        <v>137</v>
      </c>
      <c r="E120" s="47" t="s">
        <v>138</v>
      </c>
      <c r="F120" s="49" t="s">
        <v>139</v>
      </c>
      <c r="G120" s="49">
        <v>-0.557803</v>
      </c>
      <c r="H120" s="49">
        <v>38.187791</v>
      </c>
      <c r="I120" s="47" t="s">
        <v>202</v>
      </c>
      <c r="J120" s="47" t="s">
        <v>133</v>
      </c>
    </row>
    <row r="121" spans="1:10">
      <c r="A121" s="46" t="s">
        <v>288</v>
      </c>
      <c r="B121" s="47" t="s">
        <v>289</v>
      </c>
      <c r="C121" s="47" t="s">
        <v>301</v>
      </c>
      <c r="D121" s="47" t="s">
        <v>137</v>
      </c>
      <c r="E121" s="47" t="s">
        <v>138</v>
      </c>
      <c r="F121" s="49" t="s">
        <v>139</v>
      </c>
      <c r="G121" s="49">
        <v>-0.557803</v>
      </c>
      <c r="H121" s="49">
        <v>38.187791</v>
      </c>
      <c r="I121" s="47" t="s">
        <v>202</v>
      </c>
      <c r="J121" s="47" t="s">
        <v>133</v>
      </c>
    </row>
    <row r="122" spans="1:10">
      <c r="A122" s="46" t="s">
        <v>288</v>
      </c>
      <c r="B122" s="47" t="s">
        <v>289</v>
      </c>
      <c r="C122" s="47" t="s">
        <v>302</v>
      </c>
      <c r="D122" s="47" t="s">
        <v>137</v>
      </c>
      <c r="E122" s="47" t="s">
        <v>138</v>
      </c>
      <c r="F122" s="49" t="s">
        <v>139</v>
      </c>
      <c r="G122" s="49">
        <v>-0.557803</v>
      </c>
      <c r="H122" s="49">
        <v>38.187791</v>
      </c>
      <c r="I122" s="47" t="s">
        <v>202</v>
      </c>
      <c r="J122" s="47" t="s">
        <v>133</v>
      </c>
    </row>
    <row r="123" spans="1:10">
      <c r="A123" s="46" t="s">
        <v>288</v>
      </c>
      <c r="B123" s="47" t="s">
        <v>289</v>
      </c>
      <c r="C123" s="47" t="s">
        <v>303</v>
      </c>
      <c r="D123" s="47" t="s">
        <v>146</v>
      </c>
      <c r="E123" s="47" t="s">
        <v>245</v>
      </c>
      <c r="F123" s="49" t="s">
        <v>210</v>
      </c>
      <c r="G123" s="49">
        <v>-7.841456</v>
      </c>
      <c r="H123" s="49">
        <v>37.023761</v>
      </c>
      <c r="I123" s="47" t="s">
        <v>202</v>
      </c>
      <c r="J123" s="47" t="s">
        <v>133</v>
      </c>
    </row>
    <row r="124" spans="1:10">
      <c r="A124" s="46" t="s">
        <v>288</v>
      </c>
      <c r="B124" s="47" t="s">
        <v>289</v>
      </c>
      <c r="C124" s="47" t="s">
        <v>304</v>
      </c>
      <c r="D124" s="47" t="s">
        <v>146</v>
      </c>
      <c r="E124" s="47" t="s">
        <v>245</v>
      </c>
      <c r="F124" s="49" t="s">
        <v>210</v>
      </c>
      <c r="G124" s="49">
        <v>-7.841456</v>
      </c>
      <c r="H124" s="49">
        <v>37.023761</v>
      </c>
      <c r="I124" s="47" t="s">
        <v>202</v>
      </c>
      <c r="J124" s="47" t="s">
        <v>133</v>
      </c>
    </row>
    <row r="125" spans="1:10">
      <c r="A125" s="46" t="s">
        <v>288</v>
      </c>
      <c r="B125" s="47" t="s">
        <v>289</v>
      </c>
      <c r="C125" s="47" t="s">
        <v>305</v>
      </c>
      <c r="D125" s="47" t="s">
        <v>146</v>
      </c>
      <c r="E125" s="47" t="s">
        <v>245</v>
      </c>
      <c r="F125" s="49" t="s">
        <v>210</v>
      </c>
      <c r="G125" s="49">
        <v>-7.841456</v>
      </c>
      <c r="H125" s="49">
        <v>37.023761</v>
      </c>
      <c r="I125" s="47" t="s">
        <v>202</v>
      </c>
      <c r="J125" s="47" t="s">
        <v>133</v>
      </c>
    </row>
    <row r="126" spans="1:10">
      <c r="A126" s="46" t="s">
        <v>288</v>
      </c>
      <c r="B126" s="47" t="s">
        <v>289</v>
      </c>
      <c r="C126" s="47" t="s">
        <v>306</v>
      </c>
      <c r="D126" s="47" t="s">
        <v>146</v>
      </c>
      <c r="E126" s="47" t="s">
        <v>245</v>
      </c>
      <c r="F126" s="49" t="s">
        <v>210</v>
      </c>
      <c r="G126" s="49">
        <v>-7.841456</v>
      </c>
      <c r="H126" s="49">
        <v>37.023761</v>
      </c>
      <c r="I126" s="47" t="s">
        <v>202</v>
      </c>
      <c r="J126" s="47" t="s">
        <v>133</v>
      </c>
    </row>
    <row r="127" spans="1:10">
      <c r="A127" s="46" t="s">
        <v>288</v>
      </c>
      <c r="B127" s="47" t="s">
        <v>289</v>
      </c>
      <c r="C127" s="47" t="s">
        <v>307</v>
      </c>
      <c r="D127" s="47" t="s">
        <v>146</v>
      </c>
      <c r="E127" s="47" t="s">
        <v>245</v>
      </c>
      <c r="F127" s="49" t="s">
        <v>210</v>
      </c>
      <c r="G127" s="49">
        <v>-7.841456</v>
      </c>
      <c r="H127" s="49">
        <v>37.023761</v>
      </c>
      <c r="I127" s="47" t="s">
        <v>202</v>
      </c>
      <c r="J127" s="47" t="s">
        <v>133</v>
      </c>
    </row>
    <row r="128" spans="1:10">
      <c r="A128" s="46" t="s">
        <v>288</v>
      </c>
      <c r="B128" s="47" t="s">
        <v>289</v>
      </c>
      <c r="C128" s="47" t="s">
        <v>308</v>
      </c>
      <c r="D128" s="47" t="s">
        <v>146</v>
      </c>
      <c r="E128" s="47" t="s">
        <v>245</v>
      </c>
      <c r="F128" s="49" t="s">
        <v>210</v>
      </c>
      <c r="G128" s="49">
        <v>-7.841456</v>
      </c>
      <c r="H128" s="49">
        <v>37.023761</v>
      </c>
      <c r="I128" s="47" t="s">
        <v>202</v>
      </c>
      <c r="J128" s="47" t="s">
        <v>133</v>
      </c>
    </row>
    <row r="129" spans="1:10">
      <c r="A129" s="46" t="s">
        <v>288</v>
      </c>
      <c r="B129" s="47" t="s">
        <v>289</v>
      </c>
      <c r="C129" s="47" t="s">
        <v>309</v>
      </c>
      <c r="D129" s="47" t="s">
        <v>150</v>
      </c>
      <c r="E129" s="47" t="s">
        <v>226</v>
      </c>
      <c r="F129" s="48">
        <v>43446</v>
      </c>
      <c r="G129" s="49">
        <v>-1.926706</v>
      </c>
      <c r="H129" s="49">
        <v>43.323008</v>
      </c>
      <c r="I129" s="47" t="s">
        <v>202</v>
      </c>
      <c r="J129" s="47" t="s">
        <v>133</v>
      </c>
    </row>
    <row r="130" spans="1:10">
      <c r="A130" s="46" t="s">
        <v>288</v>
      </c>
      <c r="B130" s="47" t="s">
        <v>289</v>
      </c>
      <c r="C130" s="47" t="s">
        <v>310</v>
      </c>
      <c r="D130" s="47" t="s">
        <v>150</v>
      </c>
      <c r="E130" s="47" t="s">
        <v>226</v>
      </c>
      <c r="F130" s="48">
        <v>43446</v>
      </c>
      <c r="G130" s="49">
        <v>-1.926706</v>
      </c>
      <c r="H130" s="49">
        <v>43.323008</v>
      </c>
      <c r="I130" s="47" t="s">
        <v>202</v>
      </c>
      <c r="J130" s="47" t="s">
        <v>133</v>
      </c>
    </row>
    <row r="131" spans="1:10">
      <c r="A131" s="46" t="s">
        <v>288</v>
      </c>
      <c r="B131" s="47" t="s">
        <v>289</v>
      </c>
      <c r="C131" s="47" t="s">
        <v>311</v>
      </c>
      <c r="D131" s="47" t="s">
        <v>150</v>
      </c>
      <c r="E131" s="47" t="s">
        <v>226</v>
      </c>
      <c r="F131" s="48">
        <v>43446</v>
      </c>
      <c r="G131" s="49">
        <v>-1.926706</v>
      </c>
      <c r="H131" s="49">
        <v>43.323008</v>
      </c>
      <c r="I131" s="47" t="s">
        <v>202</v>
      </c>
      <c r="J131" s="47" t="s">
        <v>133</v>
      </c>
    </row>
    <row r="132" spans="1:10">
      <c r="A132" s="46" t="s">
        <v>288</v>
      </c>
      <c r="B132" s="47" t="s">
        <v>289</v>
      </c>
      <c r="C132" s="47" t="s">
        <v>312</v>
      </c>
      <c r="D132" s="47" t="s">
        <v>150</v>
      </c>
      <c r="E132" s="47" t="s">
        <v>226</v>
      </c>
      <c r="F132" s="48">
        <v>43446</v>
      </c>
      <c r="G132" s="49">
        <v>-1.926706</v>
      </c>
      <c r="H132" s="49">
        <v>43.323008</v>
      </c>
      <c r="I132" s="47" t="s">
        <v>202</v>
      </c>
      <c r="J132" s="47" t="s">
        <v>133</v>
      </c>
    </row>
    <row r="133" spans="1:10">
      <c r="A133" s="46" t="s">
        <v>288</v>
      </c>
      <c r="B133" s="47" t="s">
        <v>289</v>
      </c>
      <c r="C133" s="47" t="s">
        <v>313</v>
      </c>
      <c r="D133" s="47" t="s">
        <v>150</v>
      </c>
      <c r="E133" s="47" t="s">
        <v>226</v>
      </c>
      <c r="F133" s="48">
        <v>43446</v>
      </c>
      <c r="G133" s="49">
        <v>-1.926706</v>
      </c>
      <c r="H133" s="49">
        <v>43.323008</v>
      </c>
      <c r="I133" s="47" t="s">
        <v>202</v>
      </c>
      <c r="J133" s="47" t="s">
        <v>133</v>
      </c>
    </row>
    <row r="134" spans="1:10">
      <c r="A134" s="46" t="s">
        <v>288</v>
      </c>
      <c r="B134" s="47" t="s">
        <v>289</v>
      </c>
      <c r="C134" s="47" t="s">
        <v>314</v>
      </c>
      <c r="D134" s="47" t="s">
        <v>150</v>
      </c>
      <c r="E134" s="47" t="s">
        <v>226</v>
      </c>
      <c r="F134" s="48">
        <v>43446</v>
      </c>
      <c r="G134" s="49">
        <v>-1.926706</v>
      </c>
      <c r="H134" s="49">
        <v>43.323008</v>
      </c>
      <c r="I134" s="47" t="s">
        <v>202</v>
      </c>
      <c r="J134" s="47" t="s">
        <v>133</v>
      </c>
    </row>
    <row r="135" spans="1:10">
      <c r="A135" s="41" t="s">
        <v>315</v>
      </c>
      <c r="B135" s="42" t="s">
        <v>316</v>
      </c>
      <c r="C135" s="42" t="s">
        <v>317</v>
      </c>
      <c r="D135" s="42" t="s">
        <v>126</v>
      </c>
      <c r="E135" s="42" t="s">
        <v>233</v>
      </c>
      <c r="F135" s="55">
        <v>43282</v>
      </c>
      <c r="G135" s="45">
        <v>3.930688</v>
      </c>
      <c r="H135" s="45">
        <v>43.527874</v>
      </c>
      <c r="I135" s="42" t="s">
        <v>202</v>
      </c>
      <c r="J135" s="42" t="s">
        <v>133</v>
      </c>
    </row>
    <row r="136" spans="1:10">
      <c r="A136" s="41" t="s">
        <v>315</v>
      </c>
      <c r="B136" s="42" t="s">
        <v>316</v>
      </c>
      <c r="C136" s="42" t="s">
        <v>318</v>
      </c>
      <c r="D136" s="42" t="s">
        <v>126</v>
      </c>
      <c r="E136" s="42" t="s">
        <v>233</v>
      </c>
      <c r="F136" s="55">
        <v>43282</v>
      </c>
      <c r="G136" s="45">
        <v>3.930688</v>
      </c>
      <c r="H136" s="45">
        <v>43.527874</v>
      </c>
      <c r="I136" s="42" t="s">
        <v>202</v>
      </c>
      <c r="J136" s="42" t="s">
        <v>133</v>
      </c>
    </row>
    <row r="137" spans="1:10">
      <c r="A137" s="41" t="s">
        <v>315</v>
      </c>
      <c r="B137" s="42" t="s">
        <v>316</v>
      </c>
      <c r="C137" s="42" t="s">
        <v>319</v>
      </c>
      <c r="D137" s="42" t="s">
        <v>126</v>
      </c>
      <c r="E137" s="42" t="s">
        <v>233</v>
      </c>
      <c r="F137" s="55">
        <v>43282</v>
      </c>
      <c r="G137" s="45">
        <v>3.930688</v>
      </c>
      <c r="H137" s="45">
        <v>43.527874</v>
      </c>
      <c r="I137" s="42" t="s">
        <v>202</v>
      </c>
      <c r="J137" s="42" t="s">
        <v>133</v>
      </c>
    </row>
    <row r="138" spans="1:10">
      <c r="A138" s="41" t="s">
        <v>315</v>
      </c>
      <c r="B138" s="42" t="s">
        <v>316</v>
      </c>
      <c r="C138" s="42" t="s">
        <v>320</v>
      </c>
      <c r="D138" s="42" t="s">
        <v>126</v>
      </c>
      <c r="E138" s="42" t="s">
        <v>233</v>
      </c>
      <c r="F138" s="55">
        <v>43282</v>
      </c>
      <c r="G138" s="45">
        <v>3.930688</v>
      </c>
      <c r="H138" s="45">
        <v>43.527874</v>
      </c>
      <c r="I138" s="42" t="s">
        <v>202</v>
      </c>
      <c r="J138" s="42" t="s">
        <v>133</v>
      </c>
    </row>
    <row r="139" spans="1:10">
      <c r="A139" s="41" t="s">
        <v>315</v>
      </c>
      <c r="B139" s="42" t="s">
        <v>316</v>
      </c>
      <c r="C139" s="42" t="s">
        <v>321</v>
      </c>
      <c r="D139" s="42" t="s">
        <v>126</v>
      </c>
      <c r="E139" s="42" t="s">
        <v>233</v>
      </c>
      <c r="F139" s="55">
        <v>43282</v>
      </c>
      <c r="G139" s="45">
        <v>3.930688</v>
      </c>
      <c r="H139" s="45">
        <v>43.527874</v>
      </c>
      <c r="I139" s="42" t="s">
        <v>202</v>
      </c>
      <c r="J139" s="42" t="s">
        <v>133</v>
      </c>
    </row>
    <row r="140" spans="1:10">
      <c r="A140" s="41" t="s">
        <v>315</v>
      </c>
      <c r="B140" s="42" t="s">
        <v>316</v>
      </c>
      <c r="C140" s="42" t="s">
        <v>322</v>
      </c>
      <c r="D140" s="42" t="s">
        <v>126</v>
      </c>
      <c r="E140" s="42" t="s">
        <v>233</v>
      </c>
      <c r="F140" s="45" t="s">
        <v>323</v>
      </c>
      <c r="G140" s="45">
        <v>3.930688</v>
      </c>
      <c r="H140" s="45">
        <v>43.527874</v>
      </c>
      <c r="I140" s="42" t="s">
        <v>202</v>
      </c>
      <c r="J140" s="42" t="s">
        <v>133</v>
      </c>
    </row>
    <row r="141" spans="1:10">
      <c r="A141" s="41" t="s">
        <v>315</v>
      </c>
      <c r="B141" s="42" t="s">
        <v>316</v>
      </c>
      <c r="C141" s="42" t="s">
        <v>324</v>
      </c>
      <c r="D141" s="42" t="s">
        <v>137</v>
      </c>
      <c r="E141" s="42" t="s">
        <v>201</v>
      </c>
      <c r="F141" s="43">
        <v>43262</v>
      </c>
      <c r="G141" s="45">
        <v>-0.784591</v>
      </c>
      <c r="H141" s="45">
        <v>37.816308</v>
      </c>
      <c r="I141" s="42" t="s">
        <v>202</v>
      </c>
      <c r="J141" s="42" t="s">
        <v>133</v>
      </c>
    </row>
    <row r="142" spans="1:10">
      <c r="A142" s="41" t="s">
        <v>315</v>
      </c>
      <c r="B142" s="42" t="s">
        <v>316</v>
      </c>
      <c r="C142" s="42" t="s">
        <v>325</v>
      </c>
      <c r="D142" s="42" t="s">
        <v>137</v>
      </c>
      <c r="E142" s="42" t="s">
        <v>201</v>
      </c>
      <c r="F142" s="43">
        <v>43262</v>
      </c>
      <c r="G142" s="45">
        <v>-0.784591</v>
      </c>
      <c r="H142" s="45">
        <v>37.816308</v>
      </c>
      <c r="I142" s="42" t="s">
        <v>202</v>
      </c>
      <c r="J142" s="42" t="s">
        <v>133</v>
      </c>
    </row>
    <row r="143" spans="1:10">
      <c r="A143" s="41" t="s">
        <v>315</v>
      </c>
      <c r="B143" s="42" t="s">
        <v>316</v>
      </c>
      <c r="C143" s="42" t="s">
        <v>326</v>
      </c>
      <c r="D143" s="42" t="s">
        <v>137</v>
      </c>
      <c r="E143" s="42" t="s">
        <v>201</v>
      </c>
      <c r="F143" s="43">
        <v>43262</v>
      </c>
      <c r="G143" s="45">
        <v>-0.784591</v>
      </c>
      <c r="H143" s="45">
        <v>37.816308</v>
      </c>
      <c r="I143" s="42" t="s">
        <v>202</v>
      </c>
      <c r="J143" s="42" t="s">
        <v>133</v>
      </c>
    </row>
    <row r="144" spans="1:10">
      <c r="A144" s="41" t="s">
        <v>315</v>
      </c>
      <c r="B144" s="42" t="s">
        <v>316</v>
      </c>
      <c r="C144" s="42" t="s">
        <v>327</v>
      </c>
      <c r="D144" s="42" t="s">
        <v>137</v>
      </c>
      <c r="E144" s="42" t="s">
        <v>201</v>
      </c>
      <c r="F144" s="43">
        <v>43262</v>
      </c>
      <c r="G144" s="45">
        <v>-0.784591</v>
      </c>
      <c r="H144" s="45">
        <v>37.816308</v>
      </c>
      <c r="I144" s="42" t="s">
        <v>202</v>
      </c>
      <c r="J144" s="42" t="s">
        <v>133</v>
      </c>
    </row>
    <row r="145" spans="1:10">
      <c r="A145" s="41" t="s">
        <v>315</v>
      </c>
      <c r="B145" s="42" t="s">
        <v>316</v>
      </c>
      <c r="C145" s="42" t="s">
        <v>328</v>
      </c>
      <c r="D145" s="42" t="s">
        <v>137</v>
      </c>
      <c r="E145" s="42" t="s">
        <v>201</v>
      </c>
      <c r="F145" s="43">
        <v>43262</v>
      </c>
      <c r="G145" s="45">
        <v>-0.784591</v>
      </c>
      <c r="H145" s="45">
        <v>37.816308</v>
      </c>
      <c r="I145" s="42" t="s">
        <v>202</v>
      </c>
      <c r="J145" s="42" t="s">
        <v>133</v>
      </c>
    </row>
    <row r="146" spans="1:10">
      <c r="A146" s="41" t="s">
        <v>315</v>
      </c>
      <c r="B146" s="42" t="s">
        <v>316</v>
      </c>
      <c r="C146" s="42" t="s">
        <v>329</v>
      </c>
      <c r="D146" s="42" t="s">
        <v>137</v>
      </c>
      <c r="E146" s="42" t="s">
        <v>201</v>
      </c>
      <c r="F146" s="43">
        <v>43262</v>
      </c>
      <c r="G146" s="45">
        <v>-0.784591</v>
      </c>
      <c r="H146" s="45">
        <v>37.816308</v>
      </c>
      <c r="I146" s="42" t="s">
        <v>202</v>
      </c>
      <c r="J146" s="42" t="s">
        <v>133</v>
      </c>
    </row>
    <row r="147" spans="1:10">
      <c r="A147" s="41" t="s">
        <v>315</v>
      </c>
      <c r="B147" s="42" t="s">
        <v>316</v>
      </c>
      <c r="C147" s="42" t="s">
        <v>330</v>
      </c>
      <c r="D147" s="42" t="s">
        <v>146</v>
      </c>
      <c r="E147" s="42" t="s">
        <v>331</v>
      </c>
      <c r="F147" s="45" t="s">
        <v>210</v>
      </c>
      <c r="G147" s="45">
        <v>-8.107539</v>
      </c>
      <c r="H147" s="45">
        <v>37.068874</v>
      </c>
      <c r="I147" s="42" t="s">
        <v>202</v>
      </c>
      <c r="J147" s="42" t="s">
        <v>133</v>
      </c>
    </row>
    <row r="148" spans="1:10">
      <c r="A148" s="41" t="s">
        <v>315</v>
      </c>
      <c r="B148" s="42" t="s">
        <v>316</v>
      </c>
      <c r="C148" s="42" t="s">
        <v>332</v>
      </c>
      <c r="D148" s="42" t="s">
        <v>146</v>
      </c>
      <c r="E148" s="42" t="s">
        <v>331</v>
      </c>
      <c r="F148" s="45" t="s">
        <v>210</v>
      </c>
      <c r="G148" s="45">
        <v>-8.107539</v>
      </c>
      <c r="H148" s="45">
        <v>37.068874</v>
      </c>
      <c r="I148" s="42" t="s">
        <v>202</v>
      </c>
      <c r="J148" s="42" t="s">
        <v>133</v>
      </c>
    </row>
    <row r="149" spans="1:10">
      <c r="A149" s="41" t="s">
        <v>315</v>
      </c>
      <c r="B149" s="42" t="s">
        <v>316</v>
      </c>
      <c r="C149" s="42" t="s">
        <v>333</v>
      </c>
      <c r="D149" s="42" t="s">
        <v>146</v>
      </c>
      <c r="E149" s="42" t="s">
        <v>331</v>
      </c>
      <c r="F149" s="45" t="s">
        <v>210</v>
      </c>
      <c r="G149" s="45">
        <v>-8.107539</v>
      </c>
      <c r="H149" s="45">
        <v>37.068874</v>
      </c>
      <c r="I149" s="42" t="s">
        <v>202</v>
      </c>
      <c r="J149" s="42" t="s">
        <v>133</v>
      </c>
    </row>
    <row r="150" spans="1:10">
      <c r="A150" s="41" t="s">
        <v>315</v>
      </c>
      <c r="B150" s="42" t="s">
        <v>316</v>
      </c>
      <c r="C150" s="42" t="s">
        <v>334</v>
      </c>
      <c r="D150" s="42" t="s">
        <v>146</v>
      </c>
      <c r="E150" s="42" t="s">
        <v>331</v>
      </c>
      <c r="F150" s="45" t="s">
        <v>210</v>
      </c>
      <c r="G150" s="45">
        <v>-8.107539</v>
      </c>
      <c r="H150" s="45">
        <v>37.068874</v>
      </c>
      <c r="I150" s="42" t="s">
        <v>202</v>
      </c>
      <c r="J150" s="42" t="s">
        <v>133</v>
      </c>
    </row>
    <row r="151" spans="1:10">
      <c r="A151" s="41" t="s">
        <v>315</v>
      </c>
      <c r="B151" s="42" t="s">
        <v>316</v>
      </c>
      <c r="C151" s="42" t="s">
        <v>335</v>
      </c>
      <c r="D151" s="42" t="s">
        <v>146</v>
      </c>
      <c r="E151" s="42" t="s">
        <v>331</v>
      </c>
      <c r="F151" s="45" t="s">
        <v>210</v>
      </c>
      <c r="G151" s="45">
        <v>-8.107539</v>
      </c>
      <c r="H151" s="45">
        <v>37.068874</v>
      </c>
      <c r="I151" s="42" t="s">
        <v>202</v>
      </c>
      <c r="J151" s="42" t="s">
        <v>133</v>
      </c>
    </row>
    <row r="152" spans="1:10">
      <c r="A152" s="41" t="s">
        <v>315</v>
      </c>
      <c r="B152" s="42" t="s">
        <v>316</v>
      </c>
      <c r="C152" s="42" t="s">
        <v>336</v>
      </c>
      <c r="D152" s="42" t="s">
        <v>146</v>
      </c>
      <c r="E152" s="42" t="s">
        <v>331</v>
      </c>
      <c r="F152" s="45" t="s">
        <v>210</v>
      </c>
      <c r="G152" s="45">
        <v>-8.107539</v>
      </c>
      <c r="H152" s="45">
        <v>37.068874</v>
      </c>
      <c r="I152" s="42" t="s">
        <v>202</v>
      </c>
      <c r="J152" s="42" t="s">
        <v>133</v>
      </c>
    </row>
    <row r="153" spans="1:10">
      <c r="A153" s="41" t="s">
        <v>315</v>
      </c>
      <c r="B153" s="42" t="s">
        <v>316</v>
      </c>
      <c r="C153" s="42" t="s">
        <v>337</v>
      </c>
      <c r="D153" s="42" t="s">
        <v>150</v>
      </c>
      <c r="E153" s="42" t="s">
        <v>226</v>
      </c>
      <c r="F153" s="45" t="s">
        <v>220</v>
      </c>
      <c r="G153" s="45">
        <v>-1.926706</v>
      </c>
      <c r="H153" s="45">
        <v>43.323008</v>
      </c>
      <c r="I153" s="42" t="s">
        <v>202</v>
      </c>
      <c r="J153" s="42" t="s">
        <v>133</v>
      </c>
    </row>
    <row r="154" spans="1:10">
      <c r="A154" s="41" t="s">
        <v>315</v>
      </c>
      <c r="B154" s="42" t="s">
        <v>316</v>
      </c>
      <c r="C154" s="42" t="s">
        <v>338</v>
      </c>
      <c r="D154" s="42" t="s">
        <v>150</v>
      </c>
      <c r="E154" s="42" t="s">
        <v>226</v>
      </c>
      <c r="F154" s="45" t="s">
        <v>220</v>
      </c>
      <c r="G154" s="45">
        <v>-1.926706</v>
      </c>
      <c r="H154" s="45">
        <v>43.323008</v>
      </c>
      <c r="I154" s="42" t="s">
        <v>202</v>
      </c>
      <c r="J154" s="42" t="s">
        <v>133</v>
      </c>
    </row>
    <row r="155" spans="1:10">
      <c r="A155" s="41" t="s">
        <v>315</v>
      </c>
      <c r="B155" s="42" t="s">
        <v>316</v>
      </c>
      <c r="C155" s="42" t="s">
        <v>339</v>
      </c>
      <c r="D155" s="42" t="s">
        <v>150</v>
      </c>
      <c r="E155" s="42" t="s">
        <v>226</v>
      </c>
      <c r="F155" s="45" t="s">
        <v>220</v>
      </c>
      <c r="G155" s="45">
        <v>-1.926706</v>
      </c>
      <c r="H155" s="45">
        <v>43.323008</v>
      </c>
      <c r="I155" s="42" t="s">
        <v>202</v>
      </c>
      <c r="J155" s="42" t="s">
        <v>133</v>
      </c>
    </row>
    <row r="156" spans="1:10">
      <c r="A156" s="41" t="s">
        <v>315</v>
      </c>
      <c r="B156" s="42" t="s">
        <v>316</v>
      </c>
      <c r="C156" s="42" t="s">
        <v>340</v>
      </c>
      <c r="D156" s="42" t="s">
        <v>150</v>
      </c>
      <c r="E156" s="42" t="s">
        <v>226</v>
      </c>
      <c r="F156" s="45" t="s">
        <v>220</v>
      </c>
      <c r="G156" s="45">
        <v>-1.926706</v>
      </c>
      <c r="H156" s="45">
        <v>43.323008</v>
      </c>
      <c r="I156" s="42" t="s">
        <v>202</v>
      </c>
      <c r="J156" s="42" t="s">
        <v>133</v>
      </c>
    </row>
    <row r="157" spans="1:10">
      <c r="A157" s="41" t="s">
        <v>315</v>
      </c>
      <c r="B157" s="42" t="s">
        <v>316</v>
      </c>
      <c r="C157" s="42" t="s">
        <v>341</v>
      </c>
      <c r="D157" s="42" t="s">
        <v>150</v>
      </c>
      <c r="E157" s="42" t="s">
        <v>226</v>
      </c>
      <c r="F157" s="45" t="s">
        <v>220</v>
      </c>
      <c r="G157" s="45">
        <v>-1.926706</v>
      </c>
      <c r="H157" s="45">
        <v>43.323008</v>
      </c>
      <c r="I157" s="42" t="s">
        <v>202</v>
      </c>
      <c r="J157" s="42" t="s">
        <v>133</v>
      </c>
    </row>
    <row r="158" spans="1:10">
      <c r="A158" s="41" t="s">
        <v>315</v>
      </c>
      <c r="B158" s="42" t="s">
        <v>316</v>
      </c>
      <c r="C158" s="42" t="s">
        <v>342</v>
      </c>
      <c r="D158" s="42" t="s">
        <v>150</v>
      </c>
      <c r="E158" s="42" t="s">
        <v>226</v>
      </c>
      <c r="F158" s="45" t="s">
        <v>220</v>
      </c>
      <c r="G158" s="45">
        <v>-1.926706</v>
      </c>
      <c r="H158" s="45">
        <v>43.323008</v>
      </c>
      <c r="I158" s="42" t="s">
        <v>202</v>
      </c>
      <c r="J158" s="42" t="s">
        <v>133</v>
      </c>
    </row>
    <row r="159" spans="1:10">
      <c r="A159" s="46" t="s">
        <v>343</v>
      </c>
      <c r="B159" s="47" t="s">
        <v>344</v>
      </c>
      <c r="C159" s="47" t="s">
        <v>345</v>
      </c>
      <c r="D159" s="47" t="s">
        <v>126</v>
      </c>
      <c r="E159" s="47" t="s">
        <v>193</v>
      </c>
      <c r="F159" s="48">
        <v>43321</v>
      </c>
      <c r="G159" s="49" t="s">
        <v>193</v>
      </c>
      <c r="H159" s="49" t="s">
        <v>193</v>
      </c>
      <c r="I159" s="47" t="s">
        <v>211</v>
      </c>
      <c r="J159" s="47" t="s">
        <v>133</v>
      </c>
    </row>
    <row r="160" spans="1:10">
      <c r="A160" s="46" t="s">
        <v>343</v>
      </c>
      <c r="B160" s="47" t="s">
        <v>344</v>
      </c>
      <c r="C160" s="47" t="s">
        <v>346</v>
      </c>
      <c r="D160" s="47" t="s">
        <v>126</v>
      </c>
      <c r="E160" s="47" t="s">
        <v>193</v>
      </c>
      <c r="F160" s="48">
        <v>43321</v>
      </c>
      <c r="G160" s="49" t="s">
        <v>193</v>
      </c>
      <c r="H160" s="49" t="s">
        <v>193</v>
      </c>
      <c r="I160" s="47" t="s">
        <v>211</v>
      </c>
      <c r="J160" s="47" t="s">
        <v>133</v>
      </c>
    </row>
    <row r="161" spans="1:10">
      <c r="A161" s="46" t="s">
        <v>343</v>
      </c>
      <c r="B161" s="47" t="s">
        <v>344</v>
      </c>
      <c r="C161" s="47" t="s">
        <v>347</v>
      </c>
      <c r="D161" s="47" t="s">
        <v>126</v>
      </c>
      <c r="E161" s="47" t="s">
        <v>193</v>
      </c>
      <c r="F161" s="48">
        <v>43321</v>
      </c>
      <c r="G161" s="49" t="s">
        <v>193</v>
      </c>
      <c r="H161" s="49" t="s">
        <v>193</v>
      </c>
      <c r="I161" s="47" t="s">
        <v>211</v>
      </c>
      <c r="J161" s="47" t="s">
        <v>133</v>
      </c>
    </row>
    <row r="162" spans="1:10">
      <c r="A162" s="46" t="s">
        <v>343</v>
      </c>
      <c r="B162" s="47" t="s">
        <v>344</v>
      </c>
      <c r="C162" s="47" t="s">
        <v>348</v>
      </c>
      <c r="D162" s="47" t="s">
        <v>126</v>
      </c>
      <c r="E162" s="47" t="s">
        <v>193</v>
      </c>
      <c r="F162" s="48">
        <v>43321</v>
      </c>
      <c r="G162" s="49" t="s">
        <v>193</v>
      </c>
      <c r="H162" s="49" t="s">
        <v>193</v>
      </c>
      <c r="I162" s="47" t="s">
        <v>211</v>
      </c>
      <c r="J162" s="47" t="s">
        <v>133</v>
      </c>
    </row>
    <row r="163" spans="1:10">
      <c r="A163" s="46" t="s">
        <v>343</v>
      </c>
      <c r="B163" s="47" t="s">
        <v>344</v>
      </c>
      <c r="C163" s="47" t="s">
        <v>349</v>
      </c>
      <c r="D163" s="47" t="s">
        <v>126</v>
      </c>
      <c r="E163" s="47" t="s">
        <v>193</v>
      </c>
      <c r="F163" s="48">
        <v>43321</v>
      </c>
      <c r="G163" s="49" t="s">
        <v>193</v>
      </c>
      <c r="H163" s="49" t="s">
        <v>193</v>
      </c>
      <c r="I163" s="47" t="s">
        <v>211</v>
      </c>
      <c r="J163" s="47" t="s">
        <v>133</v>
      </c>
    </row>
    <row r="164" spans="1:10">
      <c r="A164" s="46" t="s">
        <v>343</v>
      </c>
      <c r="B164" s="47" t="s">
        <v>344</v>
      </c>
      <c r="C164" s="47" t="s">
        <v>350</v>
      </c>
      <c r="D164" s="47" t="s">
        <v>126</v>
      </c>
      <c r="E164" s="47" t="s">
        <v>193</v>
      </c>
      <c r="F164" s="48">
        <v>43321</v>
      </c>
      <c r="G164" s="49" t="s">
        <v>193</v>
      </c>
      <c r="H164" s="49" t="s">
        <v>193</v>
      </c>
      <c r="I164" s="47" t="s">
        <v>211</v>
      </c>
      <c r="J164" s="47" t="s">
        <v>133</v>
      </c>
    </row>
    <row r="165" spans="1:10">
      <c r="A165" s="56" t="s">
        <v>343</v>
      </c>
      <c r="B165" s="57" t="s">
        <v>344</v>
      </c>
      <c r="C165" s="57" t="s">
        <v>351</v>
      </c>
      <c r="D165" s="57" t="s">
        <v>137</v>
      </c>
      <c r="E165" s="57" t="s">
        <v>352</v>
      </c>
      <c r="F165" s="58">
        <v>43262</v>
      </c>
      <c r="G165" s="59">
        <v>-0.976326</v>
      </c>
      <c r="H165" s="59">
        <v>37.598486</v>
      </c>
      <c r="I165" s="57" t="s">
        <v>202</v>
      </c>
      <c r="J165" s="57" t="s">
        <v>133</v>
      </c>
    </row>
    <row r="166" spans="1:10">
      <c r="A166" s="56" t="s">
        <v>343</v>
      </c>
      <c r="B166" s="57" t="s">
        <v>344</v>
      </c>
      <c r="C166" s="57" t="s">
        <v>353</v>
      </c>
      <c r="D166" s="57" t="s">
        <v>137</v>
      </c>
      <c r="E166" s="57" t="s">
        <v>352</v>
      </c>
      <c r="F166" s="58">
        <v>43262</v>
      </c>
      <c r="G166" s="59">
        <v>-0.976326</v>
      </c>
      <c r="H166" s="59">
        <v>37.598486</v>
      </c>
      <c r="I166" s="57" t="s">
        <v>202</v>
      </c>
      <c r="J166" s="57" t="s">
        <v>133</v>
      </c>
    </row>
    <row r="167" spans="1:10">
      <c r="A167" s="56" t="s">
        <v>343</v>
      </c>
      <c r="B167" s="57" t="s">
        <v>344</v>
      </c>
      <c r="C167" s="57" t="s">
        <v>354</v>
      </c>
      <c r="D167" s="57" t="s">
        <v>137</v>
      </c>
      <c r="E167" s="57" t="s">
        <v>352</v>
      </c>
      <c r="F167" s="58">
        <v>43262</v>
      </c>
      <c r="G167" s="59">
        <v>-0.976326</v>
      </c>
      <c r="H167" s="59">
        <v>37.598486</v>
      </c>
      <c r="I167" s="57" t="s">
        <v>202</v>
      </c>
      <c r="J167" s="57" t="s">
        <v>133</v>
      </c>
    </row>
    <row r="168" spans="1:10">
      <c r="A168" s="56" t="s">
        <v>343</v>
      </c>
      <c r="B168" s="57" t="s">
        <v>344</v>
      </c>
      <c r="C168" s="57" t="s">
        <v>355</v>
      </c>
      <c r="D168" s="57" t="s">
        <v>137</v>
      </c>
      <c r="E168" s="57" t="s">
        <v>352</v>
      </c>
      <c r="F168" s="58">
        <v>43262</v>
      </c>
      <c r="G168" s="59">
        <v>-0.976326</v>
      </c>
      <c r="H168" s="59">
        <v>37.598486</v>
      </c>
      <c r="I168" s="57" t="s">
        <v>202</v>
      </c>
      <c r="J168" s="57" t="s">
        <v>133</v>
      </c>
    </row>
    <row r="169" spans="1:10">
      <c r="A169" s="56" t="s">
        <v>343</v>
      </c>
      <c r="B169" s="57" t="s">
        <v>344</v>
      </c>
      <c r="C169" s="57" t="s">
        <v>356</v>
      </c>
      <c r="D169" s="57" t="s">
        <v>137</v>
      </c>
      <c r="E169" s="57" t="s">
        <v>352</v>
      </c>
      <c r="F169" s="58">
        <v>43262</v>
      </c>
      <c r="G169" s="59">
        <v>-0.976326</v>
      </c>
      <c r="H169" s="59">
        <v>37.598486</v>
      </c>
      <c r="I169" s="57" t="s">
        <v>202</v>
      </c>
      <c r="J169" s="57" t="s">
        <v>133</v>
      </c>
    </row>
    <row r="170" spans="1:10">
      <c r="A170" s="56" t="s">
        <v>343</v>
      </c>
      <c r="B170" s="57" t="s">
        <v>344</v>
      </c>
      <c r="C170" s="57" t="s">
        <v>357</v>
      </c>
      <c r="D170" s="57" t="s">
        <v>137</v>
      </c>
      <c r="E170" s="57" t="s">
        <v>352</v>
      </c>
      <c r="F170" s="58">
        <v>43262</v>
      </c>
      <c r="G170" s="59">
        <v>-0.976326</v>
      </c>
      <c r="H170" s="59">
        <v>37.598486</v>
      </c>
      <c r="I170" s="57" t="s">
        <v>202</v>
      </c>
      <c r="J170" s="57" t="s">
        <v>133</v>
      </c>
    </row>
    <row r="171" spans="1:10">
      <c r="A171" s="56" t="s">
        <v>343</v>
      </c>
      <c r="B171" s="57" t="s">
        <v>344</v>
      </c>
      <c r="C171" s="57" t="s">
        <v>358</v>
      </c>
      <c r="D171" s="57" t="s">
        <v>146</v>
      </c>
      <c r="E171" s="57" t="s">
        <v>331</v>
      </c>
      <c r="F171" s="59" t="s">
        <v>210</v>
      </c>
      <c r="G171" s="59">
        <v>-8.107539</v>
      </c>
      <c r="H171" s="59">
        <v>37.068874</v>
      </c>
      <c r="I171" s="57" t="s">
        <v>202</v>
      </c>
      <c r="J171" s="57" t="s">
        <v>133</v>
      </c>
    </row>
    <row r="172" spans="1:10">
      <c r="A172" s="56" t="s">
        <v>343</v>
      </c>
      <c r="B172" s="57" t="s">
        <v>344</v>
      </c>
      <c r="C172" s="57" t="s">
        <v>359</v>
      </c>
      <c r="D172" s="57" t="s">
        <v>146</v>
      </c>
      <c r="E172" s="57" t="s">
        <v>331</v>
      </c>
      <c r="F172" s="59" t="s">
        <v>210</v>
      </c>
      <c r="G172" s="59">
        <v>-8.107539</v>
      </c>
      <c r="H172" s="59">
        <v>37.068874</v>
      </c>
      <c r="I172" s="57" t="s">
        <v>202</v>
      </c>
      <c r="J172" s="57" t="s">
        <v>133</v>
      </c>
    </row>
    <row r="173" spans="1:10">
      <c r="A173" s="56" t="s">
        <v>343</v>
      </c>
      <c r="B173" s="57" t="s">
        <v>344</v>
      </c>
      <c r="C173" s="57" t="s">
        <v>360</v>
      </c>
      <c r="D173" s="57" t="s">
        <v>146</v>
      </c>
      <c r="E173" s="57" t="s">
        <v>331</v>
      </c>
      <c r="F173" s="59" t="s">
        <v>210</v>
      </c>
      <c r="G173" s="59">
        <v>-8.107539</v>
      </c>
      <c r="H173" s="59">
        <v>37.068874</v>
      </c>
      <c r="I173" s="57" t="s">
        <v>202</v>
      </c>
      <c r="J173" s="57" t="s">
        <v>133</v>
      </c>
    </row>
    <row r="174" spans="1:10">
      <c r="A174" s="56" t="s">
        <v>343</v>
      </c>
      <c r="B174" s="57" t="s">
        <v>344</v>
      </c>
      <c r="C174" s="57" t="s">
        <v>361</v>
      </c>
      <c r="D174" s="57" t="s">
        <v>146</v>
      </c>
      <c r="E174" s="57" t="s">
        <v>331</v>
      </c>
      <c r="F174" s="59" t="s">
        <v>210</v>
      </c>
      <c r="G174" s="59">
        <v>-8.107539</v>
      </c>
      <c r="H174" s="59">
        <v>37.068874</v>
      </c>
      <c r="I174" s="57" t="s">
        <v>202</v>
      </c>
      <c r="J174" s="57" t="s">
        <v>133</v>
      </c>
    </row>
    <row r="175" spans="1:10">
      <c r="A175" s="56" t="s">
        <v>343</v>
      </c>
      <c r="B175" s="57" t="s">
        <v>344</v>
      </c>
      <c r="C175" s="57" t="s">
        <v>362</v>
      </c>
      <c r="D175" s="57" t="s">
        <v>146</v>
      </c>
      <c r="E175" s="57" t="s">
        <v>331</v>
      </c>
      <c r="F175" s="59" t="s">
        <v>210</v>
      </c>
      <c r="G175" s="59">
        <v>-8.107539</v>
      </c>
      <c r="H175" s="59">
        <v>37.068874</v>
      </c>
      <c r="I175" s="57" t="s">
        <v>202</v>
      </c>
      <c r="J175" s="57" t="s">
        <v>133</v>
      </c>
    </row>
    <row r="176" spans="1:10">
      <c r="A176" s="56" t="s">
        <v>343</v>
      </c>
      <c r="B176" s="57" t="s">
        <v>344</v>
      </c>
      <c r="C176" s="57" t="s">
        <v>363</v>
      </c>
      <c r="D176" s="57" t="s">
        <v>146</v>
      </c>
      <c r="E176" s="57" t="s">
        <v>331</v>
      </c>
      <c r="F176" s="59" t="s">
        <v>210</v>
      </c>
      <c r="G176" s="59">
        <v>-8.107539</v>
      </c>
      <c r="H176" s="59">
        <v>37.068874</v>
      </c>
      <c r="I176" s="57" t="s">
        <v>202</v>
      </c>
      <c r="J176" s="57" t="s">
        <v>133</v>
      </c>
    </row>
    <row r="177" spans="1:10">
      <c r="A177" s="56" t="s">
        <v>343</v>
      </c>
      <c r="B177" s="57" t="s">
        <v>344</v>
      </c>
      <c r="C177" s="57" t="s">
        <v>364</v>
      </c>
      <c r="D177" s="57" t="s">
        <v>150</v>
      </c>
      <c r="E177" s="57" t="s">
        <v>226</v>
      </c>
      <c r="F177" s="58">
        <v>43446</v>
      </c>
      <c r="G177" s="59">
        <v>-1.926706</v>
      </c>
      <c r="H177" s="59">
        <v>43.323008</v>
      </c>
      <c r="I177" s="57" t="s">
        <v>202</v>
      </c>
      <c r="J177" s="57" t="s">
        <v>133</v>
      </c>
    </row>
    <row r="178" spans="1:10">
      <c r="A178" s="56" t="s">
        <v>343</v>
      </c>
      <c r="B178" s="57" t="s">
        <v>344</v>
      </c>
      <c r="C178" s="57" t="s">
        <v>365</v>
      </c>
      <c r="D178" s="57" t="s">
        <v>150</v>
      </c>
      <c r="E178" s="57" t="s">
        <v>226</v>
      </c>
      <c r="F178" s="58">
        <v>43446</v>
      </c>
      <c r="G178" s="59">
        <v>-1.926706</v>
      </c>
      <c r="H178" s="59">
        <v>43.323008</v>
      </c>
      <c r="I178" s="57" t="s">
        <v>202</v>
      </c>
      <c r="J178" s="57" t="s">
        <v>133</v>
      </c>
    </row>
    <row r="179" spans="1:10">
      <c r="A179" s="56" t="s">
        <v>343</v>
      </c>
      <c r="B179" s="57" t="s">
        <v>344</v>
      </c>
      <c r="C179" s="57" t="s">
        <v>366</v>
      </c>
      <c r="D179" s="57" t="s">
        <v>150</v>
      </c>
      <c r="E179" s="57" t="s">
        <v>226</v>
      </c>
      <c r="F179" s="58">
        <v>43446</v>
      </c>
      <c r="G179" s="59">
        <v>-1.926706</v>
      </c>
      <c r="H179" s="59">
        <v>43.323008</v>
      </c>
      <c r="I179" s="57" t="s">
        <v>202</v>
      </c>
      <c r="J179" s="57" t="s">
        <v>133</v>
      </c>
    </row>
    <row r="180" spans="1:10">
      <c r="A180" s="56" t="s">
        <v>343</v>
      </c>
      <c r="B180" s="57" t="s">
        <v>344</v>
      </c>
      <c r="C180" s="57" t="s">
        <v>367</v>
      </c>
      <c r="D180" s="57" t="s">
        <v>150</v>
      </c>
      <c r="E180" s="57" t="s">
        <v>226</v>
      </c>
      <c r="F180" s="58">
        <v>43446</v>
      </c>
      <c r="G180" s="59">
        <v>-1.926706</v>
      </c>
      <c r="H180" s="59">
        <v>43.323008</v>
      </c>
      <c r="I180" s="57" t="s">
        <v>202</v>
      </c>
      <c r="J180" s="57" t="s">
        <v>133</v>
      </c>
    </row>
    <row r="181" spans="1:10">
      <c r="A181" s="56" t="s">
        <v>343</v>
      </c>
      <c r="B181" s="57" t="s">
        <v>344</v>
      </c>
      <c r="C181" s="57" t="s">
        <v>368</v>
      </c>
      <c r="D181" s="57" t="s">
        <v>150</v>
      </c>
      <c r="E181" s="57" t="s">
        <v>226</v>
      </c>
      <c r="F181" s="58">
        <v>43446</v>
      </c>
      <c r="G181" s="59">
        <v>-1.926706</v>
      </c>
      <c r="H181" s="59">
        <v>43.323008</v>
      </c>
      <c r="I181" s="57" t="s">
        <v>202</v>
      </c>
      <c r="J181" s="57" t="s">
        <v>133</v>
      </c>
    </row>
    <row r="182" spans="1:10">
      <c r="A182" s="56" t="s">
        <v>343</v>
      </c>
      <c r="B182" s="57" t="s">
        <v>344</v>
      </c>
      <c r="C182" s="57" t="s">
        <v>369</v>
      </c>
      <c r="D182" s="57" t="s">
        <v>150</v>
      </c>
      <c r="E182" s="57" t="s">
        <v>226</v>
      </c>
      <c r="F182" s="58">
        <v>43446</v>
      </c>
      <c r="G182" s="59">
        <v>-1.926706</v>
      </c>
      <c r="H182" s="59">
        <v>43.323008</v>
      </c>
      <c r="I182" s="57" t="s">
        <v>202</v>
      </c>
      <c r="J182" s="57" t="s">
        <v>133</v>
      </c>
    </row>
    <row r="183" spans="1:10">
      <c r="A183" s="41" t="s">
        <v>370</v>
      </c>
      <c r="B183" s="42" t="s">
        <v>371</v>
      </c>
      <c r="C183" s="42" t="s">
        <v>372</v>
      </c>
      <c r="D183" s="42" t="s">
        <v>126</v>
      </c>
      <c r="E183" s="42" t="s">
        <v>233</v>
      </c>
      <c r="F183" s="55">
        <v>43282</v>
      </c>
      <c r="G183" s="45">
        <v>3.930688</v>
      </c>
      <c r="H183" s="45">
        <v>43.527874</v>
      </c>
      <c r="I183" s="42" t="s">
        <v>202</v>
      </c>
      <c r="J183" s="42" t="s">
        <v>133</v>
      </c>
    </row>
    <row r="184" spans="1:10">
      <c r="A184" s="41" t="s">
        <v>370</v>
      </c>
      <c r="B184" s="42" t="s">
        <v>371</v>
      </c>
      <c r="C184" s="42" t="s">
        <v>373</v>
      </c>
      <c r="D184" s="42" t="s">
        <v>126</v>
      </c>
      <c r="E184" s="42" t="s">
        <v>233</v>
      </c>
      <c r="F184" s="55">
        <v>43282</v>
      </c>
      <c r="G184" s="45">
        <v>3.930688</v>
      </c>
      <c r="H184" s="45">
        <v>43.527874</v>
      </c>
      <c r="I184" s="42" t="s">
        <v>202</v>
      </c>
      <c r="J184" s="42" t="s">
        <v>133</v>
      </c>
    </row>
    <row r="185" spans="1:10">
      <c r="A185" s="41" t="s">
        <v>370</v>
      </c>
      <c r="B185" s="42" t="s">
        <v>371</v>
      </c>
      <c r="C185" s="42" t="s">
        <v>374</v>
      </c>
      <c r="D185" s="42" t="s">
        <v>126</v>
      </c>
      <c r="E185" s="42" t="s">
        <v>233</v>
      </c>
      <c r="F185" s="55">
        <v>43282</v>
      </c>
      <c r="G185" s="45">
        <v>3.930688</v>
      </c>
      <c r="H185" s="45">
        <v>43.527874</v>
      </c>
      <c r="I185" s="42" t="s">
        <v>202</v>
      </c>
      <c r="J185" s="42" t="s">
        <v>133</v>
      </c>
    </row>
    <row r="186" spans="1:10">
      <c r="A186" s="41" t="s">
        <v>370</v>
      </c>
      <c r="B186" s="42" t="s">
        <v>371</v>
      </c>
      <c r="C186" s="42" t="s">
        <v>375</v>
      </c>
      <c r="D186" s="42" t="s">
        <v>126</v>
      </c>
      <c r="E186" s="42" t="s">
        <v>233</v>
      </c>
      <c r="F186" s="55">
        <v>43282</v>
      </c>
      <c r="G186" s="45">
        <v>3.930688</v>
      </c>
      <c r="H186" s="45">
        <v>43.527874</v>
      </c>
      <c r="I186" s="42" t="s">
        <v>202</v>
      </c>
      <c r="J186" s="42" t="s">
        <v>133</v>
      </c>
    </row>
    <row r="187" spans="1:10">
      <c r="A187" s="41" t="s">
        <v>370</v>
      </c>
      <c r="B187" s="42" t="s">
        <v>371</v>
      </c>
      <c r="C187" s="42" t="s">
        <v>376</v>
      </c>
      <c r="D187" s="42" t="s">
        <v>126</v>
      </c>
      <c r="E187" s="42" t="s">
        <v>233</v>
      </c>
      <c r="F187" s="55">
        <v>43282</v>
      </c>
      <c r="G187" s="45">
        <v>3.930688</v>
      </c>
      <c r="H187" s="45">
        <v>43.527874</v>
      </c>
      <c r="I187" s="42" t="s">
        <v>202</v>
      </c>
      <c r="J187" s="42" t="s">
        <v>133</v>
      </c>
    </row>
    <row r="188" spans="1:10">
      <c r="A188" s="41" t="s">
        <v>370</v>
      </c>
      <c r="B188" s="42" t="s">
        <v>371</v>
      </c>
      <c r="C188" s="42" t="s">
        <v>377</v>
      </c>
      <c r="D188" s="42" t="s">
        <v>126</v>
      </c>
      <c r="E188" s="42" t="s">
        <v>233</v>
      </c>
      <c r="F188" s="55">
        <v>43282</v>
      </c>
      <c r="G188" s="45">
        <v>3.930688</v>
      </c>
      <c r="H188" s="45">
        <v>43.527874</v>
      </c>
      <c r="I188" s="42" t="s">
        <v>202</v>
      </c>
      <c r="J188" s="42" t="s">
        <v>133</v>
      </c>
    </row>
    <row r="189" spans="1:10">
      <c r="A189" s="41" t="s">
        <v>370</v>
      </c>
      <c r="B189" s="42" t="s">
        <v>371</v>
      </c>
      <c r="C189" s="42" t="s">
        <v>378</v>
      </c>
      <c r="D189" s="42" t="s">
        <v>137</v>
      </c>
      <c r="E189" s="42" t="s">
        <v>168</v>
      </c>
      <c r="F189" s="43">
        <v>43201</v>
      </c>
      <c r="G189" s="45">
        <v>-0.693427</v>
      </c>
      <c r="H189" s="45">
        <v>37.634415</v>
      </c>
      <c r="I189" s="42" t="s">
        <v>161</v>
      </c>
      <c r="J189" s="42" t="s">
        <v>133</v>
      </c>
    </row>
    <row r="190" spans="1:10">
      <c r="A190" s="41" t="s">
        <v>370</v>
      </c>
      <c r="B190" s="42" t="s">
        <v>371</v>
      </c>
      <c r="C190" s="42" t="s">
        <v>379</v>
      </c>
      <c r="D190" s="42" t="s">
        <v>137</v>
      </c>
      <c r="E190" s="42" t="s">
        <v>168</v>
      </c>
      <c r="F190" s="43">
        <v>43201</v>
      </c>
      <c r="G190" s="45">
        <v>-0.693427</v>
      </c>
      <c r="H190" s="45">
        <v>37.634415</v>
      </c>
      <c r="I190" s="42" t="s">
        <v>161</v>
      </c>
      <c r="J190" s="42" t="s">
        <v>133</v>
      </c>
    </row>
    <row r="191" spans="1:10">
      <c r="A191" s="41" t="s">
        <v>370</v>
      </c>
      <c r="B191" s="42" t="s">
        <v>371</v>
      </c>
      <c r="C191" s="42" t="s">
        <v>380</v>
      </c>
      <c r="D191" s="42" t="s">
        <v>137</v>
      </c>
      <c r="E191" s="42" t="s">
        <v>381</v>
      </c>
      <c r="F191" s="43">
        <v>43231</v>
      </c>
      <c r="G191" s="45">
        <v>-0.753829</v>
      </c>
      <c r="H191" s="45">
        <v>37.872481</v>
      </c>
      <c r="I191" s="42" t="s">
        <v>161</v>
      </c>
      <c r="J191" s="42" t="s">
        <v>133</v>
      </c>
    </row>
    <row r="192" spans="1:10">
      <c r="A192" s="41" t="s">
        <v>370</v>
      </c>
      <c r="B192" s="42" t="s">
        <v>371</v>
      </c>
      <c r="C192" s="42" t="s">
        <v>382</v>
      </c>
      <c r="D192" s="42" t="s">
        <v>137</v>
      </c>
      <c r="E192" s="42" t="s">
        <v>381</v>
      </c>
      <c r="F192" s="43">
        <v>43231</v>
      </c>
      <c r="G192" s="45">
        <v>-0.753829</v>
      </c>
      <c r="H192" s="45">
        <v>37.872481</v>
      </c>
      <c r="I192" s="42" t="s">
        <v>161</v>
      </c>
      <c r="J192" s="42" t="s">
        <v>133</v>
      </c>
    </row>
    <row r="193" spans="1:10">
      <c r="A193" s="41" t="s">
        <v>370</v>
      </c>
      <c r="B193" s="42" t="s">
        <v>371</v>
      </c>
      <c r="C193" s="42" t="s">
        <v>383</v>
      </c>
      <c r="D193" s="42" t="s">
        <v>137</v>
      </c>
      <c r="E193" s="42" t="s">
        <v>168</v>
      </c>
      <c r="F193" s="43">
        <v>43262</v>
      </c>
      <c r="G193" s="45">
        <v>-0.693427</v>
      </c>
      <c r="H193" s="45">
        <v>37.634415</v>
      </c>
      <c r="I193" s="42" t="s">
        <v>161</v>
      </c>
      <c r="J193" s="42" t="s">
        <v>384</v>
      </c>
    </row>
    <row r="194" spans="1:10">
      <c r="A194" s="41" t="s">
        <v>370</v>
      </c>
      <c r="B194" s="42" t="s">
        <v>371</v>
      </c>
      <c r="C194" s="42" t="s">
        <v>385</v>
      </c>
      <c r="D194" s="42" t="s">
        <v>137</v>
      </c>
      <c r="E194" s="42" t="s">
        <v>168</v>
      </c>
      <c r="F194" s="43">
        <v>43262</v>
      </c>
      <c r="G194" s="45">
        <v>-0.693427</v>
      </c>
      <c r="H194" s="45">
        <v>37.634415</v>
      </c>
      <c r="I194" s="42" t="s">
        <v>161</v>
      </c>
      <c r="J194" s="42" t="s">
        <v>133</v>
      </c>
    </row>
    <row r="195" spans="1:10">
      <c r="A195" s="41" t="s">
        <v>370</v>
      </c>
      <c r="B195" s="42" t="s">
        <v>371</v>
      </c>
      <c r="C195" s="42" t="s">
        <v>386</v>
      </c>
      <c r="D195" s="42" t="s">
        <v>146</v>
      </c>
      <c r="E195" s="42" t="s">
        <v>331</v>
      </c>
      <c r="F195" s="45" t="s">
        <v>210</v>
      </c>
      <c r="G195" s="45">
        <v>-8.107539</v>
      </c>
      <c r="H195" s="45">
        <v>37.068874</v>
      </c>
      <c r="I195" s="42" t="s">
        <v>202</v>
      </c>
      <c r="J195" s="42" t="s">
        <v>133</v>
      </c>
    </row>
    <row r="196" spans="1:10">
      <c r="A196" s="41" t="s">
        <v>370</v>
      </c>
      <c r="B196" s="42" t="s">
        <v>371</v>
      </c>
      <c r="C196" s="42" t="s">
        <v>387</v>
      </c>
      <c r="D196" s="42" t="s">
        <v>146</v>
      </c>
      <c r="E196" s="42" t="s">
        <v>331</v>
      </c>
      <c r="F196" s="45" t="s">
        <v>210</v>
      </c>
      <c r="G196" s="45">
        <v>-8.107539</v>
      </c>
      <c r="H196" s="45">
        <v>37.068874</v>
      </c>
      <c r="I196" s="42" t="s">
        <v>202</v>
      </c>
      <c r="J196" s="42" t="s">
        <v>133</v>
      </c>
    </row>
    <row r="197" spans="1:10">
      <c r="A197" s="41" t="s">
        <v>370</v>
      </c>
      <c r="B197" s="42" t="s">
        <v>371</v>
      </c>
      <c r="C197" s="42" t="s">
        <v>388</v>
      </c>
      <c r="D197" s="42" t="s">
        <v>146</v>
      </c>
      <c r="E197" s="42" t="s">
        <v>331</v>
      </c>
      <c r="F197" s="45" t="s">
        <v>176</v>
      </c>
      <c r="G197" s="45">
        <v>-8.107539</v>
      </c>
      <c r="H197" s="45">
        <v>37.068874</v>
      </c>
      <c r="I197" s="42" t="s">
        <v>202</v>
      </c>
      <c r="J197" s="42" t="s">
        <v>133</v>
      </c>
    </row>
    <row r="198" spans="1:10">
      <c r="A198" s="41" t="s">
        <v>370</v>
      </c>
      <c r="B198" s="42" t="s">
        <v>371</v>
      </c>
      <c r="C198" s="42" t="s">
        <v>389</v>
      </c>
      <c r="D198" s="42" t="s">
        <v>146</v>
      </c>
      <c r="E198" s="42" t="s">
        <v>331</v>
      </c>
      <c r="F198" s="45" t="s">
        <v>176</v>
      </c>
      <c r="G198" s="45">
        <v>-8.107539</v>
      </c>
      <c r="H198" s="45">
        <v>37.068874</v>
      </c>
      <c r="I198" s="42" t="s">
        <v>202</v>
      </c>
      <c r="J198" s="42" t="s">
        <v>133</v>
      </c>
    </row>
    <row r="199" spans="1:10">
      <c r="A199" s="41" t="s">
        <v>370</v>
      </c>
      <c r="B199" s="42" t="s">
        <v>371</v>
      </c>
      <c r="C199" s="42" t="s">
        <v>390</v>
      </c>
      <c r="D199" s="42" t="s">
        <v>146</v>
      </c>
      <c r="E199" s="42" t="s">
        <v>331</v>
      </c>
      <c r="F199" s="45" t="s">
        <v>176</v>
      </c>
      <c r="G199" s="45">
        <v>-8.107539</v>
      </c>
      <c r="H199" s="45">
        <v>37.068874</v>
      </c>
      <c r="I199" s="42" t="s">
        <v>202</v>
      </c>
      <c r="J199" s="42" t="s">
        <v>133</v>
      </c>
    </row>
    <row r="200" spans="1:10">
      <c r="A200" s="41" t="s">
        <v>370</v>
      </c>
      <c r="B200" s="42" t="s">
        <v>371</v>
      </c>
      <c r="C200" s="42" t="s">
        <v>391</v>
      </c>
      <c r="D200" s="42" t="s">
        <v>146</v>
      </c>
      <c r="E200" s="42" t="s">
        <v>331</v>
      </c>
      <c r="F200" s="45" t="s">
        <v>176</v>
      </c>
      <c r="G200" s="45">
        <v>-8.107539</v>
      </c>
      <c r="H200" s="45">
        <v>37.068874</v>
      </c>
      <c r="I200" s="42" t="s">
        <v>202</v>
      </c>
      <c r="J200" s="42" t="s">
        <v>133</v>
      </c>
    </row>
    <row r="201" spans="1:10">
      <c r="A201" s="41" t="s">
        <v>370</v>
      </c>
      <c r="B201" s="42" t="s">
        <v>371</v>
      </c>
      <c r="C201" s="42" t="s">
        <v>392</v>
      </c>
      <c r="D201" s="42" t="s">
        <v>150</v>
      </c>
      <c r="E201" s="42" t="s">
        <v>393</v>
      </c>
      <c r="F201" s="45">
        <v>2018</v>
      </c>
      <c r="G201" s="45" t="s">
        <v>193</v>
      </c>
      <c r="H201" s="45" t="s">
        <v>193</v>
      </c>
      <c r="I201" s="42" t="s">
        <v>211</v>
      </c>
      <c r="J201" s="42" t="s">
        <v>133</v>
      </c>
    </row>
    <row r="202" spans="1:10">
      <c r="A202" s="41" t="s">
        <v>370</v>
      </c>
      <c r="B202" s="42" t="s">
        <v>371</v>
      </c>
      <c r="C202" s="42" t="s">
        <v>394</v>
      </c>
      <c r="D202" s="42" t="s">
        <v>150</v>
      </c>
      <c r="E202" s="42" t="s">
        <v>393</v>
      </c>
      <c r="F202" s="45">
        <v>2018</v>
      </c>
      <c r="G202" s="45" t="s">
        <v>193</v>
      </c>
      <c r="H202" s="45" t="s">
        <v>193</v>
      </c>
      <c r="I202" s="42" t="s">
        <v>211</v>
      </c>
      <c r="J202" s="42" t="s">
        <v>133</v>
      </c>
    </row>
    <row r="203" spans="1:10">
      <c r="A203" s="41" t="s">
        <v>370</v>
      </c>
      <c r="B203" s="42" t="s">
        <v>371</v>
      </c>
      <c r="C203" s="42" t="s">
        <v>395</v>
      </c>
      <c r="D203" s="42" t="s">
        <v>150</v>
      </c>
      <c r="E203" s="42" t="s">
        <v>393</v>
      </c>
      <c r="F203" s="45">
        <v>2018</v>
      </c>
      <c r="G203" s="45" t="s">
        <v>193</v>
      </c>
      <c r="H203" s="45" t="s">
        <v>193</v>
      </c>
      <c r="I203" s="42" t="s">
        <v>211</v>
      </c>
      <c r="J203" s="42" t="s">
        <v>133</v>
      </c>
    </row>
    <row r="204" spans="1:10">
      <c r="A204" s="41" t="s">
        <v>370</v>
      </c>
      <c r="B204" s="42" t="s">
        <v>371</v>
      </c>
      <c r="C204" s="42" t="s">
        <v>396</v>
      </c>
      <c r="D204" s="42" t="s">
        <v>150</v>
      </c>
      <c r="E204" s="42" t="s">
        <v>393</v>
      </c>
      <c r="F204" s="45">
        <v>2018</v>
      </c>
      <c r="G204" s="45" t="s">
        <v>193</v>
      </c>
      <c r="H204" s="45" t="s">
        <v>193</v>
      </c>
      <c r="I204" s="42" t="s">
        <v>211</v>
      </c>
      <c r="J204" s="42" t="s">
        <v>133</v>
      </c>
    </row>
    <row r="205" spans="1:10">
      <c r="A205" s="41" t="s">
        <v>370</v>
      </c>
      <c r="B205" s="42" t="s">
        <v>371</v>
      </c>
      <c r="C205" s="42" t="s">
        <v>397</v>
      </c>
      <c r="D205" s="42" t="s">
        <v>150</v>
      </c>
      <c r="E205" s="42" t="s">
        <v>393</v>
      </c>
      <c r="F205" s="45">
        <v>2018</v>
      </c>
      <c r="G205" s="45" t="s">
        <v>193</v>
      </c>
      <c r="H205" s="45" t="s">
        <v>193</v>
      </c>
      <c r="I205" s="42" t="s">
        <v>211</v>
      </c>
      <c r="J205" s="42" t="s">
        <v>133</v>
      </c>
    </row>
    <row r="206" spans="1:10">
      <c r="A206" s="41" t="s">
        <v>370</v>
      </c>
      <c r="B206" s="42" t="s">
        <v>371</v>
      </c>
      <c r="C206" s="42" t="s">
        <v>398</v>
      </c>
      <c r="D206" s="42" t="s">
        <v>150</v>
      </c>
      <c r="E206" s="42" t="s">
        <v>399</v>
      </c>
      <c r="F206" s="45">
        <v>2018</v>
      </c>
      <c r="G206" s="45" t="s">
        <v>193</v>
      </c>
      <c r="H206" s="45" t="s">
        <v>193</v>
      </c>
      <c r="I206" s="42" t="s">
        <v>211</v>
      </c>
      <c r="J206" s="42" t="s">
        <v>133</v>
      </c>
    </row>
    <row r="207" spans="1:10">
      <c r="A207" s="46" t="s">
        <v>400</v>
      </c>
      <c r="B207" s="47" t="s">
        <v>401</v>
      </c>
      <c r="C207" s="47" t="s">
        <v>402</v>
      </c>
      <c r="D207" s="47" t="s">
        <v>126</v>
      </c>
      <c r="E207" s="47" t="s">
        <v>233</v>
      </c>
      <c r="F207" s="54">
        <v>43344</v>
      </c>
      <c r="G207" s="49">
        <v>3.930688</v>
      </c>
      <c r="H207" s="49">
        <v>43.527874</v>
      </c>
      <c r="I207" s="47" t="s">
        <v>202</v>
      </c>
      <c r="J207" s="47" t="s">
        <v>133</v>
      </c>
    </row>
    <row r="208" spans="1:10">
      <c r="A208" s="46" t="s">
        <v>400</v>
      </c>
      <c r="B208" s="47" t="s">
        <v>401</v>
      </c>
      <c r="C208" s="47" t="s">
        <v>403</v>
      </c>
      <c r="D208" s="47" t="s">
        <v>126</v>
      </c>
      <c r="E208" s="47" t="s">
        <v>233</v>
      </c>
      <c r="F208" s="54">
        <v>43344</v>
      </c>
      <c r="G208" s="49">
        <v>3.930688</v>
      </c>
      <c r="H208" s="49">
        <v>43.527874</v>
      </c>
      <c r="I208" s="47" t="s">
        <v>202</v>
      </c>
      <c r="J208" s="47" t="s">
        <v>133</v>
      </c>
    </row>
    <row r="209" spans="1:10">
      <c r="A209" s="46" t="s">
        <v>400</v>
      </c>
      <c r="B209" s="47" t="s">
        <v>401</v>
      </c>
      <c r="C209" s="47" t="s">
        <v>404</v>
      </c>
      <c r="D209" s="47" t="s">
        <v>126</v>
      </c>
      <c r="E209" s="47" t="s">
        <v>233</v>
      </c>
      <c r="F209" s="54">
        <v>43344</v>
      </c>
      <c r="G209" s="49">
        <v>3.930688</v>
      </c>
      <c r="H209" s="49">
        <v>43.527874</v>
      </c>
      <c r="I209" s="47" t="s">
        <v>202</v>
      </c>
      <c r="J209" s="47" t="s">
        <v>133</v>
      </c>
    </row>
    <row r="210" spans="1:10">
      <c r="A210" s="46" t="s">
        <v>400</v>
      </c>
      <c r="B210" s="47" t="s">
        <v>401</v>
      </c>
      <c r="C210" s="47" t="s">
        <v>405</v>
      </c>
      <c r="D210" s="47" t="s">
        <v>126</v>
      </c>
      <c r="E210" s="47" t="s">
        <v>233</v>
      </c>
      <c r="F210" s="54">
        <v>43344</v>
      </c>
      <c r="G210" s="49">
        <v>3.930688</v>
      </c>
      <c r="H210" s="49">
        <v>43.527874</v>
      </c>
      <c r="I210" s="47" t="s">
        <v>202</v>
      </c>
      <c r="J210" s="47" t="s">
        <v>133</v>
      </c>
    </row>
    <row r="211" spans="1:10">
      <c r="A211" s="46" t="s">
        <v>400</v>
      </c>
      <c r="B211" s="47" t="s">
        <v>401</v>
      </c>
      <c r="C211" s="47" t="s">
        <v>406</v>
      </c>
      <c r="D211" s="47" t="s">
        <v>126</v>
      </c>
      <c r="E211" s="47" t="s">
        <v>233</v>
      </c>
      <c r="F211" s="54">
        <v>43344</v>
      </c>
      <c r="G211" s="49">
        <v>3.930688</v>
      </c>
      <c r="H211" s="49">
        <v>43.527874</v>
      </c>
      <c r="I211" s="47" t="s">
        <v>202</v>
      </c>
      <c r="J211" s="47" t="s">
        <v>133</v>
      </c>
    </row>
    <row r="212" spans="1:10">
      <c r="A212" s="46" t="s">
        <v>400</v>
      </c>
      <c r="B212" s="47" t="s">
        <v>401</v>
      </c>
      <c r="C212" s="47" t="s">
        <v>407</v>
      </c>
      <c r="D212" s="47" t="s">
        <v>126</v>
      </c>
      <c r="E212" s="47" t="s">
        <v>233</v>
      </c>
      <c r="F212" s="54">
        <v>43344</v>
      </c>
      <c r="G212" s="49">
        <v>3.930688</v>
      </c>
      <c r="H212" s="49">
        <v>43.527874</v>
      </c>
      <c r="I212" s="47" t="s">
        <v>202</v>
      </c>
      <c r="J212" s="47" t="s">
        <v>133</v>
      </c>
    </row>
    <row r="213" spans="1:10">
      <c r="A213" s="46" t="s">
        <v>400</v>
      </c>
      <c r="B213" s="47" t="s">
        <v>401</v>
      </c>
      <c r="C213" s="47" t="s">
        <v>408</v>
      </c>
      <c r="D213" s="47" t="s">
        <v>137</v>
      </c>
      <c r="E213" s="47" t="s">
        <v>352</v>
      </c>
      <c r="F213" s="48">
        <v>43262</v>
      </c>
      <c r="G213" s="49">
        <v>-0.976326</v>
      </c>
      <c r="H213" s="49">
        <v>37.598486</v>
      </c>
      <c r="I213" s="47" t="s">
        <v>202</v>
      </c>
      <c r="J213" s="47" t="s">
        <v>133</v>
      </c>
    </row>
    <row r="214" spans="1:10">
      <c r="A214" s="46" t="s">
        <v>400</v>
      </c>
      <c r="B214" s="47" t="s">
        <v>401</v>
      </c>
      <c r="C214" s="47" t="s">
        <v>409</v>
      </c>
      <c r="D214" s="47" t="s">
        <v>137</v>
      </c>
      <c r="E214" s="47" t="s">
        <v>352</v>
      </c>
      <c r="F214" s="48">
        <v>43262</v>
      </c>
      <c r="G214" s="49">
        <v>-0.976326</v>
      </c>
      <c r="H214" s="49">
        <v>37.598486</v>
      </c>
      <c r="I214" s="47" t="s">
        <v>202</v>
      </c>
      <c r="J214" s="47" t="s">
        <v>133</v>
      </c>
    </row>
    <row r="215" spans="1:10">
      <c r="A215" s="46" t="s">
        <v>400</v>
      </c>
      <c r="B215" s="47" t="s">
        <v>401</v>
      </c>
      <c r="C215" s="47" t="s">
        <v>410</v>
      </c>
      <c r="D215" s="47" t="s">
        <v>137</v>
      </c>
      <c r="E215" s="47" t="s">
        <v>352</v>
      </c>
      <c r="F215" s="48">
        <v>43262</v>
      </c>
      <c r="G215" s="49">
        <v>-0.976326</v>
      </c>
      <c r="H215" s="49">
        <v>37.598486</v>
      </c>
      <c r="I215" s="47" t="s">
        <v>202</v>
      </c>
      <c r="J215" s="47" t="s">
        <v>133</v>
      </c>
    </row>
    <row r="216" spans="1:10">
      <c r="A216" s="46" t="s">
        <v>400</v>
      </c>
      <c r="B216" s="47" t="s">
        <v>401</v>
      </c>
      <c r="C216" s="47" t="s">
        <v>411</v>
      </c>
      <c r="D216" s="47" t="s">
        <v>137</v>
      </c>
      <c r="E216" s="47" t="s">
        <v>352</v>
      </c>
      <c r="F216" s="48">
        <v>43262</v>
      </c>
      <c r="G216" s="49">
        <v>-0.976326</v>
      </c>
      <c r="H216" s="49">
        <v>37.598486</v>
      </c>
      <c r="I216" s="47" t="s">
        <v>202</v>
      </c>
      <c r="J216" s="47" t="s">
        <v>133</v>
      </c>
    </row>
    <row r="217" spans="1:10">
      <c r="A217" s="46" t="s">
        <v>400</v>
      </c>
      <c r="B217" s="47" t="s">
        <v>401</v>
      </c>
      <c r="C217" s="47" t="s">
        <v>412</v>
      </c>
      <c r="D217" s="47" t="s">
        <v>137</v>
      </c>
      <c r="E217" s="47" t="s">
        <v>352</v>
      </c>
      <c r="F217" s="48">
        <v>43262</v>
      </c>
      <c r="G217" s="49">
        <v>-0.976326</v>
      </c>
      <c r="H217" s="49">
        <v>37.598486</v>
      </c>
      <c r="I217" s="47" t="s">
        <v>202</v>
      </c>
      <c r="J217" s="47" t="s">
        <v>133</v>
      </c>
    </row>
    <row r="218" spans="1:10">
      <c r="A218" s="46" t="s">
        <v>400</v>
      </c>
      <c r="B218" s="47" t="s">
        <v>401</v>
      </c>
      <c r="C218" s="47" t="s">
        <v>413</v>
      </c>
      <c r="D218" s="47" t="s">
        <v>137</v>
      </c>
      <c r="E218" s="47" t="s">
        <v>352</v>
      </c>
      <c r="F218" s="48">
        <v>43262</v>
      </c>
      <c r="G218" s="49">
        <v>-0.976326</v>
      </c>
      <c r="H218" s="49">
        <v>37.598486</v>
      </c>
      <c r="I218" s="47" t="s">
        <v>202</v>
      </c>
      <c r="J218" s="47" t="s">
        <v>133</v>
      </c>
    </row>
    <row r="219" spans="1:10">
      <c r="A219" s="46" t="s">
        <v>400</v>
      </c>
      <c r="B219" s="47" t="s">
        <v>401</v>
      </c>
      <c r="C219" s="47" t="s">
        <v>414</v>
      </c>
      <c r="D219" s="47" t="s">
        <v>146</v>
      </c>
      <c r="E219" s="47" t="s">
        <v>331</v>
      </c>
      <c r="F219" s="49" t="s">
        <v>210</v>
      </c>
      <c r="G219" s="49">
        <v>-8.107539</v>
      </c>
      <c r="H219" s="49">
        <v>37.068874</v>
      </c>
      <c r="I219" s="47" t="s">
        <v>202</v>
      </c>
      <c r="J219" s="47" t="s">
        <v>133</v>
      </c>
    </row>
    <row r="220" spans="1:10">
      <c r="A220" s="46" t="s">
        <v>400</v>
      </c>
      <c r="B220" s="47" t="s">
        <v>401</v>
      </c>
      <c r="C220" s="47" t="s">
        <v>415</v>
      </c>
      <c r="D220" s="47" t="s">
        <v>146</v>
      </c>
      <c r="E220" s="47" t="s">
        <v>331</v>
      </c>
      <c r="F220" s="49" t="s">
        <v>210</v>
      </c>
      <c r="G220" s="49">
        <v>-8.107539</v>
      </c>
      <c r="H220" s="49">
        <v>37.068874</v>
      </c>
      <c r="I220" s="47" t="s">
        <v>202</v>
      </c>
      <c r="J220" s="47" t="s">
        <v>133</v>
      </c>
    </row>
    <row r="221" spans="1:10">
      <c r="A221" s="46" t="s">
        <v>400</v>
      </c>
      <c r="B221" s="47" t="s">
        <v>401</v>
      </c>
      <c r="C221" s="47" t="s">
        <v>416</v>
      </c>
      <c r="D221" s="47" t="s">
        <v>146</v>
      </c>
      <c r="E221" s="47" t="s">
        <v>331</v>
      </c>
      <c r="F221" s="49" t="s">
        <v>210</v>
      </c>
      <c r="G221" s="49">
        <v>-8.107539</v>
      </c>
      <c r="H221" s="49">
        <v>37.068874</v>
      </c>
      <c r="I221" s="47" t="s">
        <v>202</v>
      </c>
      <c r="J221" s="47" t="s">
        <v>133</v>
      </c>
    </row>
    <row r="222" spans="1:10">
      <c r="A222" s="46" t="s">
        <v>400</v>
      </c>
      <c r="B222" s="47" t="s">
        <v>401</v>
      </c>
      <c r="C222" s="47" t="s">
        <v>417</v>
      </c>
      <c r="D222" s="47" t="s">
        <v>146</v>
      </c>
      <c r="E222" s="47" t="s">
        <v>331</v>
      </c>
      <c r="F222" s="49" t="s">
        <v>210</v>
      </c>
      <c r="G222" s="49">
        <v>-8.107539</v>
      </c>
      <c r="H222" s="49">
        <v>37.068874</v>
      </c>
      <c r="I222" s="47" t="s">
        <v>202</v>
      </c>
      <c r="J222" s="47" t="s">
        <v>133</v>
      </c>
    </row>
    <row r="223" spans="1:10">
      <c r="A223" s="46" t="s">
        <v>400</v>
      </c>
      <c r="B223" s="47" t="s">
        <v>401</v>
      </c>
      <c r="C223" s="47" t="s">
        <v>418</v>
      </c>
      <c r="D223" s="47" t="s">
        <v>146</v>
      </c>
      <c r="E223" s="47" t="s">
        <v>331</v>
      </c>
      <c r="F223" s="49" t="s">
        <v>210</v>
      </c>
      <c r="G223" s="49">
        <v>-8.107539</v>
      </c>
      <c r="H223" s="49">
        <v>37.068874</v>
      </c>
      <c r="I223" s="47" t="s">
        <v>202</v>
      </c>
      <c r="J223" s="47" t="s">
        <v>133</v>
      </c>
    </row>
    <row r="224" spans="1:10">
      <c r="A224" s="46" t="s">
        <v>400</v>
      </c>
      <c r="B224" s="47" t="s">
        <v>401</v>
      </c>
      <c r="C224" s="47" t="s">
        <v>419</v>
      </c>
      <c r="D224" s="47" t="s">
        <v>146</v>
      </c>
      <c r="E224" s="47" t="s">
        <v>331</v>
      </c>
      <c r="F224" s="49" t="s">
        <v>210</v>
      </c>
      <c r="G224" s="49">
        <v>-8.107539</v>
      </c>
      <c r="H224" s="49">
        <v>37.068874</v>
      </c>
      <c r="I224" s="47" t="s">
        <v>202</v>
      </c>
      <c r="J224" s="47" t="s">
        <v>133</v>
      </c>
    </row>
    <row r="225" spans="1:10">
      <c r="A225" s="46" t="s">
        <v>400</v>
      </c>
      <c r="B225" s="47" t="s">
        <v>401</v>
      </c>
      <c r="C225" s="47" t="s">
        <v>420</v>
      </c>
      <c r="D225" s="47" t="s">
        <v>150</v>
      </c>
      <c r="E225" s="47" t="s">
        <v>151</v>
      </c>
      <c r="F225" s="49" t="s">
        <v>220</v>
      </c>
      <c r="G225" s="49">
        <v>-1.666035</v>
      </c>
      <c r="H225" s="49">
        <v>43.386202</v>
      </c>
      <c r="I225" s="47" t="s">
        <v>202</v>
      </c>
      <c r="J225" s="47" t="s">
        <v>133</v>
      </c>
    </row>
    <row r="226" spans="1:10">
      <c r="A226" s="46" t="s">
        <v>400</v>
      </c>
      <c r="B226" s="47" t="s">
        <v>401</v>
      </c>
      <c r="C226" s="47" t="s">
        <v>421</v>
      </c>
      <c r="D226" s="47" t="s">
        <v>150</v>
      </c>
      <c r="E226" s="47" t="s">
        <v>151</v>
      </c>
      <c r="F226" s="49" t="s">
        <v>220</v>
      </c>
      <c r="G226" s="49">
        <v>-1.666035</v>
      </c>
      <c r="H226" s="49">
        <v>43.386202</v>
      </c>
      <c r="I226" s="47" t="s">
        <v>202</v>
      </c>
      <c r="J226" s="47" t="s">
        <v>133</v>
      </c>
    </row>
    <row r="227" spans="1:10">
      <c r="A227" s="46" t="s">
        <v>400</v>
      </c>
      <c r="B227" s="47" t="s">
        <v>401</v>
      </c>
      <c r="C227" s="47" t="s">
        <v>422</v>
      </c>
      <c r="D227" s="47" t="s">
        <v>150</v>
      </c>
      <c r="E227" s="47" t="s">
        <v>226</v>
      </c>
      <c r="F227" s="49" t="s">
        <v>220</v>
      </c>
      <c r="G227" s="49">
        <v>-1.926706</v>
      </c>
      <c r="H227" s="49">
        <v>43.323008</v>
      </c>
      <c r="I227" s="47" t="s">
        <v>202</v>
      </c>
      <c r="J227" s="47" t="s">
        <v>133</v>
      </c>
    </row>
    <row r="228" spans="1:10">
      <c r="A228" s="46" t="s">
        <v>400</v>
      </c>
      <c r="B228" s="47" t="s">
        <v>401</v>
      </c>
      <c r="C228" s="47" t="s">
        <v>423</v>
      </c>
      <c r="D228" s="47" t="s">
        <v>150</v>
      </c>
      <c r="E228" s="47" t="s">
        <v>226</v>
      </c>
      <c r="F228" s="49" t="s">
        <v>220</v>
      </c>
      <c r="G228" s="49">
        <v>-1.926706</v>
      </c>
      <c r="H228" s="49">
        <v>43.323008</v>
      </c>
      <c r="I228" s="47" t="s">
        <v>202</v>
      </c>
      <c r="J228" s="47" t="s">
        <v>133</v>
      </c>
    </row>
    <row r="229" spans="1:10">
      <c r="A229" s="46" t="s">
        <v>400</v>
      </c>
      <c r="B229" s="47" t="s">
        <v>401</v>
      </c>
      <c r="C229" s="47" t="s">
        <v>424</v>
      </c>
      <c r="D229" s="47" t="s">
        <v>150</v>
      </c>
      <c r="E229" s="47" t="s">
        <v>226</v>
      </c>
      <c r="F229" s="49" t="s">
        <v>220</v>
      </c>
      <c r="G229" s="49">
        <v>-1.926706</v>
      </c>
      <c r="H229" s="49">
        <v>43.323008</v>
      </c>
      <c r="I229" s="47" t="s">
        <v>202</v>
      </c>
      <c r="J229" s="47" t="s">
        <v>133</v>
      </c>
    </row>
    <row r="230" spans="1:10">
      <c r="A230" s="46" t="s">
        <v>400</v>
      </c>
      <c r="B230" s="47" t="s">
        <v>401</v>
      </c>
      <c r="C230" s="47" t="s">
        <v>425</v>
      </c>
      <c r="D230" s="47" t="s">
        <v>150</v>
      </c>
      <c r="E230" s="47" t="s">
        <v>226</v>
      </c>
      <c r="F230" s="49" t="s">
        <v>220</v>
      </c>
      <c r="G230" s="49">
        <v>-1.926706</v>
      </c>
      <c r="H230" s="49">
        <v>43.323008</v>
      </c>
      <c r="I230" s="47" t="s">
        <v>202</v>
      </c>
      <c r="J230" s="47" t="s">
        <v>133</v>
      </c>
    </row>
    <row r="231" spans="1:10">
      <c r="A231" s="41" t="s">
        <v>426</v>
      </c>
      <c r="B231" s="42" t="s">
        <v>427</v>
      </c>
      <c r="C231" s="42" t="s">
        <v>428</v>
      </c>
      <c r="D231" s="42" t="s">
        <v>126</v>
      </c>
      <c r="E231" s="42" t="s">
        <v>233</v>
      </c>
      <c r="F231" s="55">
        <v>43344</v>
      </c>
      <c r="G231" s="45" t="s">
        <v>193</v>
      </c>
      <c r="H231" s="45" t="s">
        <v>193</v>
      </c>
      <c r="I231" s="42" t="s">
        <v>194</v>
      </c>
      <c r="J231" s="42" t="s">
        <v>133</v>
      </c>
    </row>
    <row r="232" spans="1:10">
      <c r="A232" s="41" t="s">
        <v>426</v>
      </c>
      <c r="B232" s="42" t="s">
        <v>427</v>
      </c>
      <c r="C232" s="42" t="s">
        <v>429</v>
      </c>
      <c r="D232" s="42" t="s">
        <v>126</v>
      </c>
      <c r="E232" s="42" t="s">
        <v>233</v>
      </c>
      <c r="F232" s="55">
        <v>43344</v>
      </c>
      <c r="G232" s="45" t="s">
        <v>193</v>
      </c>
      <c r="H232" s="45" t="s">
        <v>193</v>
      </c>
      <c r="I232" s="42" t="s">
        <v>194</v>
      </c>
      <c r="J232" s="42" t="s">
        <v>133</v>
      </c>
    </row>
    <row r="233" spans="1:10">
      <c r="A233" s="41" t="s">
        <v>426</v>
      </c>
      <c r="B233" s="42" t="s">
        <v>427</v>
      </c>
      <c r="C233" s="42" t="s">
        <v>430</v>
      </c>
      <c r="D233" s="42" t="s">
        <v>126</v>
      </c>
      <c r="E233" s="42" t="s">
        <v>233</v>
      </c>
      <c r="F233" s="55">
        <v>43344</v>
      </c>
      <c r="G233" s="45" t="s">
        <v>193</v>
      </c>
      <c r="H233" s="45" t="s">
        <v>193</v>
      </c>
      <c r="I233" s="42" t="s">
        <v>194</v>
      </c>
      <c r="J233" s="42" t="s">
        <v>133</v>
      </c>
    </row>
    <row r="234" spans="1:10">
      <c r="A234" s="41" t="s">
        <v>426</v>
      </c>
      <c r="B234" s="42" t="s">
        <v>427</v>
      </c>
      <c r="C234" s="42" t="s">
        <v>431</v>
      </c>
      <c r="D234" s="42" t="s">
        <v>126</v>
      </c>
      <c r="E234" s="42" t="s">
        <v>233</v>
      </c>
      <c r="F234" s="55">
        <v>43344</v>
      </c>
      <c r="G234" s="45" t="s">
        <v>193</v>
      </c>
      <c r="H234" s="45" t="s">
        <v>193</v>
      </c>
      <c r="I234" s="42" t="s">
        <v>194</v>
      </c>
      <c r="J234" s="42" t="s">
        <v>133</v>
      </c>
    </row>
    <row r="235" spans="1:10">
      <c r="A235" s="41" t="s">
        <v>426</v>
      </c>
      <c r="B235" s="42" t="s">
        <v>427</v>
      </c>
      <c r="C235" s="42" t="s">
        <v>432</v>
      </c>
      <c r="D235" s="42" t="s">
        <v>126</v>
      </c>
      <c r="E235" s="42" t="s">
        <v>233</v>
      </c>
      <c r="F235" s="55">
        <v>43344</v>
      </c>
      <c r="G235" s="45" t="s">
        <v>193</v>
      </c>
      <c r="H235" s="45" t="s">
        <v>193</v>
      </c>
      <c r="I235" s="42" t="s">
        <v>194</v>
      </c>
      <c r="J235" s="42" t="s">
        <v>133</v>
      </c>
    </row>
    <row r="236" spans="1:10">
      <c r="A236" s="41" t="s">
        <v>426</v>
      </c>
      <c r="B236" s="42" t="s">
        <v>427</v>
      </c>
      <c r="C236" s="42" t="s">
        <v>433</v>
      </c>
      <c r="D236" s="42" t="s">
        <v>126</v>
      </c>
      <c r="E236" s="42" t="s">
        <v>233</v>
      </c>
      <c r="F236" s="55">
        <v>43344</v>
      </c>
      <c r="G236" s="45" t="s">
        <v>193</v>
      </c>
      <c r="H236" s="45" t="s">
        <v>193</v>
      </c>
      <c r="I236" s="42" t="s">
        <v>194</v>
      </c>
      <c r="J236" s="42" t="s">
        <v>133</v>
      </c>
    </row>
    <row r="237" spans="1:10">
      <c r="A237" s="50" t="s">
        <v>426</v>
      </c>
      <c r="B237" s="51" t="s">
        <v>427</v>
      </c>
      <c r="C237" s="51" t="s">
        <v>434</v>
      </c>
      <c r="D237" s="51" t="s">
        <v>137</v>
      </c>
      <c r="E237" s="51" t="s">
        <v>352</v>
      </c>
      <c r="F237" s="52">
        <v>43262</v>
      </c>
      <c r="G237" s="53">
        <v>-0.976326</v>
      </c>
      <c r="H237" s="53">
        <v>37.598486</v>
      </c>
      <c r="I237" s="51" t="s">
        <v>202</v>
      </c>
      <c r="J237" s="51" t="s">
        <v>133</v>
      </c>
    </row>
    <row r="238" spans="1:10">
      <c r="A238" s="50" t="s">
        <v>426</v>
      </c>
      <c r="B238" s="51" t="s">
        <v>427</v>
      </c>
      <c r="C238" s="51" t="s">
        <v>435</v>
      </c>
      <c r="D238" s="51" t="s">
        <v>137</v>
      </c>
      <c r="E238" s="51" t="s">
        <v>352</v>
      </c>
      <c r="F238" s="52">
        <v>43262</v>
      </c>
      <c r="G238" s="53">
        <v>-0.976326</v>
      </c>
      <c r="H238" s="53">
        <v>37.598486</v>
      </c>
      <c r="I238" s="51" t="s">
        <v>202</v>
      </c>
      <c r="J238" s="51" t="s">
        <v>133</v>
      </c>
    </row>
    <row r="239" spans="1:10">
      <c r="A239" s="50" t="s">
        <v>426</v>
      </c>
      <c r="B239" s="51" t="s">
        <v>427</v>
      </c>
      <c r="C239" s="51" t="s">
        <v>436</v>
      </c>
      <c r="D239" s="51" t="s">
        <v>137</v>
      </c>
      <c r="E239" s="51" t="s">
        <v>352</v>
      </c>
      <c r="F239" s="52">
        <v>43262</v>
      </c>
      <c r="G239" s="53">
        <v>-0.976326</v>
      </c>
      <c r="H239" s="53">
        <v>37.598486</v>
      </c>
      <c r="I239" s="51" t="s">
        <v>202</v>
      </c>
      <c r="J239" s="51" t="s">
        <v>133</v>
      </c>
    </row>
    <row r="240" spans="1:10">
      <c r="A240" s="50" t="s">
        <v>426</v>
      </c>
      <c r="B240" s="51" t="s">
        <v>427</v>
      </c>
      <c r="C240" s="51" t="s">
        <v>437</v>
      </c>
      <c r="D240" s="51" t="s">
        <v>137</v>
      </c>
      <c r="E240" s="51" t="s">
        <v>352</v>
      </c>
      <c r="F240" s="52">
        <v>43262</v>
      </c>
      <c r="G240" s="53">
        <v>-0.976326</v>
      </c>
      <c r="H240" s="53">
        <v>37.598486</v>
      </c>
      <c r="I240" s="51" t="s">
        <v>202</v>
      </c>
      <c r="J240" s="51" t="s">
        <v>133</v>
      </c>
    </row>
    <row r="241" spans="1:10">
      <c r="A241" s="50" t="s">
        <v>426</v>
      </c>
      <c r="B241" s="51" t="s">
        <v>427</v>
      </c>
      <c r="C241" s="51" t="s">
        <v>438</v>
      </c>
      <c r="D241" s="51" t="s">
        <v>137</v>
      </c>
      <c r="E241" s="51" t="s">
        <v>352</v>
      </c>
      <c r="F241" s="52">
        <v>43262</v>
      </c>
      <c r="G241" s="53">
        <v>-0.976326</v>
      </c>
      <c r="H241" s="53">
        <v>37.598486</v>
      </c>
      <c r="I241" s="51" t="s">
        <v>202</v>
      </c>
      <c r="J241" s="51" t="s">
        <v>133</v>
      </c>
    </row>
    <row r="242" spans="1:10">
      <c r="A242" s="50" t="s">
        <v>426</v>
      </c>
      <c r="B242" s="51" t="s">
        <v>427</v>
      </c>
      <c r="C242" s="51" t="s">
        <v>439</v>
      </c>
      <c r="D242" s="51" t="s">
        <v>137</v>
      </c>
      <c r="E242" s="51" t="s">
        <v>352</v>
      </c>
      <c r="F242" s="52">
        <v>43262</v>
      </c>
      <c r="G242" s="53">
        <v>-0.976326</v>
      </c>
      <c r="H242" s="53">
        <v>37.598486</v>
      </c>
      <c r="I242" s="51" t="s">
        <v>202</v>
      </c>
      <c r="J242" s="51" t="s">
        <v>133</v>
      </c>
    </row>
    <row r="243" spans="1:10">
      <c r="A243" s="50" t="s">
        <v>426</v>
      </c>
      <c r="B243" s="51" t="s">
        <v>427</v>
      </c>
      <c r="C243" s="51" t="s">
        <v>440</v>
      </c>
      <c r="D243" s="51" t="s">
        <v>146</v>
      </c>
      <c r="E243" s="51" t="s">
        <v>245</v>
      </c>
      <c r="F243" s="53" t="s">
        <v>210</v>
      </c>
      <c r="G243" s="53">
        <v>-7.841456</v>
      </c>
      <c r="H243" s="53">
        <v>37.023761</v>
      </c>
      <c r="I243" s="51" t="s">
        <v>202</v>
      </c>
      <c r="J243" s="51" t="s">
        <v>133</v>
      </c>
    </row>
    <row r="244" spans="1:10">
      <c r="A244" s="50" t="s">
        <v>426</v>
      </c>
      <c r="B244" s="51" t="s">
        <v>427</v>
      </c>
      <c r="C244" s="51" t="s">
        <v>441</v>
      </c>
      <c r="D244" s="51" t="s">
        <v>146</v>
      </c>
      <c r="E244" s="51" t="s">
        <v>245</v>
      </c>
      <c r="F244" s="53" t="s">
        <v>210</v>
      </c>
      <c r="G244" s="53">
        <v>-7.841456</v>
      </c>
      <c r="H244" s="53">
        <v>37.023761</v>
      </c>
      <c r="I244" s="51" t="s">
        <v>202</v>
      </c>
      <c r="J244" s="51" t="s">
        <v>133</v>
      </c>
    </row>
    <row r="245" spans="1:10">
      <c r="A245" s="50" t="s">
        <v>426</v>
      </c>
      <c r="B245" s="51" t="s">
        <v>427</v>
      </c>
      <c r="C245" s="51" t="s">
        <v>442</v>
      </c>
      <c r="D245" s="51" t="s">
        <v>146</v>
      </c>
      <c r="E245" s="51" t="s">
        <v>331</v>
      </c>
      <c r="F245" s="53" t="s">
        <v>210</v>
      </c>
      <c r="G245" s="53">
        <v>-8.107539</v>
      </c>
      <c r="H245" s="53">
        <v>37.068874</v>
      </c>
      <c r="I245" s="51" t="s">
        <v>202</v>
      </c>
      <c r="J245" s="51" t="s">
        <v>133</v>
      </c>
    </row>
    <row r="246" spans="1:10">
      <c r="A246" s="50" t="s">
        <v>426</v>
      </c>
      <c r="B246" s="51" t="s">
        <v>427</v>
      </c>
      <c r="C246" s="51" t="s">
        <v>443</v>
      </c>
      <c r="D246" s="51" t="s">
        <v>146</v>
      </c>
      <c r="E246" s="51" t="s">
        <v>175</v>
      </c>
      <c r="F246" s="53" t="s">
        <v>176</v>
      </c>
      <c r="G246" s="53">
        <v>-8.91385</v>
      </c>
      <c r="H246" s="53">
        <v>37.021798</v>
      </c>
      <c r="I246" s="51" t="s">
        <v>161</v>
      </c>
      <c r="J246" s="51" t="s">
        <v>133</v>
      </c>
    </row>
    <row r="247" spans="1:10">
      <c r="A247" s="50" t="s">
        <v>426</v>
      </c>
      <c r="B247" s="51" t="s">
        <v>427</v>
      </c>
      <c r="C247" s="51" t="s">
        <v>444</v>
      </c>
      <c r="D247" s="51" t="s">
        <v>146</v>
      </c>
      <c r="E247" s="51" t="s">
        <v>175</v>
      </c>
      <c r="F247" s="53" t="s">
        <v>176</v>
      </c>
      <c r="G247" s="53">
        <v>-8.91385</v>
      </c>
      <c r="H247" s="53">
        <v>37.021798</v>
      </c>
      <c r="I247" s="51" t="s">
        <v>161</v>
      </c>
      <c r="J247" s="51" t="s">
        <v>133</v>
      </c>
    </row>
    <row r="248" spans="1:10">
      <c r="A248" s="50" t="s">
        <v>426</v>
      </c>
      <c r="B248" s="51" t="s">
        <v>427</v>
      </c>
      <c r="C248" s="51" t="s">
        <v>445</v>
      </c>
      <c r="D248" s="51" t="s">
        <v>146</v>
      </c>
      <c r="E248" s="51" t="s">
        <v>175</v>
      </c>
      <c r="F248" s="53" t="s">
        <v>176</v>
      </c>
      <c r="G248" s="53">
        <v>-8.91385</v>
      </c>
      <c r="H248" s="53">
        <v>37.021798</v>
      </c>
      <c r="I248" s="51" t="s">
        <v>161</v>
      </c>
      <c r="J248" s="51" t="s">
        <v>133</v>
      </c>
    </row>
    <row r="249" spans="1:10">
      <c r="A249" s="50" t="s">
        <v>426</v>
      </c>
      <c r="B249" s="51" t="s">
        <v>427</v>
      </c>
      <c r="C249" s="51" t="s">
        <v>446</v>
      </c>
      <c r="D249" s="51" t="s">
        <v>150</v>
      </c>
      <c r="E249" s="51" t="s">
        <v>183</v>
      </c>
      <c r="F249" s="52">
        <v>43416</v>
      </c>
      <c r="G249" s="53">
        <v>-1.923073</v>
      </c>
      <c r="H249" s="53">
        <v>43.333366</v>
      </c>
      <c r="I249" s="51" t="s">
        <v>161</v>
      </c>
      <c r="J249" s="51" t="s">
        <v>133</v>
      </c>
    </row>
    <row r="250" spans="1:10">
      <c r="A250" s="50" t="s">
        <v>426</v>
      </c>
      <c r="B250" s="51" t="s">
        <v>427</v>
      </c>
      <c r="C250" s="51" t="s">
        <v>447</v>
      </c>
      <c r="D250" s="51" t="s">
        <v>150</v>
      </c>
      <c r="E250" s="51" t="s">
        <v>226</v>
      </c>
      <c r="F250" s="53" t="s">
        <v>220</v>
      </c>
      <c r="G250" s="53">
        <v>-1.926706</v>
      </c>
      <c r="H250" s="53">
        <v>43.323008</v>
      </c>
      <c r="I250" s="51" t="s">
        <v>202</v>
      </c>
      <c r="J250" s="51" t="s">
        <v>133</v>
      </c>
    </row>
    <row r="251" spans="1:10">
      <c r="A251" s="50" t="s">
        <v>426</v>
      </c>
      <c r="B251" s="51" t="s">
        <v>427</v>
      </c>
      <c r="C251" s="51" t="s">
        <v>448</v>
      </c>
      <c r="D251" s="51" t="s">
        <v>150</v>
      </c>
      <c r="E251" s="51" t="s">
        <v>151</v>
      </c>
      <c r="F251" s="53" t="s">
        <v>152</v>
      </c>
      <c r="G251" s="53">
        <v>-1.66648</v>
      </c>
      <c r="H251" s="53">
        <v>43.386048</v>
      </c>
      <c r="I251" s="51" t="s">
        <v>202</v>
      </c>
      <c r="J251" s="51" t="s">
        <v>133</v>
      </c>
    </row>
    <row r="252" spans="1:10">
      <c r="A252" s="50" t="s">
        <v>426</v>
      </c>
      <c r="B252" s="51" t="s">
        <v>427</v>
      </c>
      <c r="C252" s="51" t="s">
        <v>449</v>
      </c>
      <c r="D252" s="51" t="s">
        <v>150</v>
      </c>
      <c r="E252" s="51" t="s">
        <v>151</v>
      </c>
      <c r="F252" s="53" t="s">
        <v>152</v>
      </c>
      <c r="G252" s="53">
        <v>-1.66648</v>
      </c>
      <c r="H252" s="53">
        <v>43.386048</v>
      </c>
      <c r="I252" s="51" t="s">
        <v>202</v>
      </c>
      <c r="J252" s="51" t="s">
        <v>133</v>
      </c>
    </row>
    <row r="253" spans="1:10">
      <c r="A253" s="50" t="s">
        <v>426</v>
      </c>
      <c r="B253" s="51" t="s">
        <v>427</v>
      </c>
      <c r="C253" s="51" t="s">
        <v>450</v>
      </c>
      <c r="D253" s="51" t="s">
        <v>150</v>
      </c>
      <c r="E253" s="51" t="s">
        <v>151</v>
      </c>
      <c r="F253" s="53" t="s">
        <v>152</v>
      </c>
      <c r="G253" s="53">
        <v>-1.66648</v>
      </c>
      <c r="H253" s="53">
        <v>43.386048</v>
      </c>
      <c r="I253" s="51" t="s">
        <v>202</v>
      </c>
      <c r="J253" s="51" t="s">
        <v>133</v>
      </c>
    </row>
    <row r="254" spans="1:10">
      <c r="A254" s="50" t="s">
        <v>426</v>
      </c>
      <c r="B254" s="51" t="s">
        <v>427</v>
      </c>
      <c r="C254" s="51" t="s">
        <v>451</v>
      </c>
      <c r="D254" s="51" t="s">
        <v>150</v>
      </c>
      <c r="E254" s="51" t="s">
        <v>151</v>
      </c>
      <c r="F254" s="53" t="s">
        <v>152</v>
      </c>
      <c r="G254" s="53">
        <v>-1.66648</v>
      </c>
      <c r="H254" s="53">
        <v>43.386048</v>
      </c>
      <c r="I254" s="51" t="s">
        <v>202</v>
      </c>
      <c r="J254" s="51" t="s">
        <v>133</v>
      </c>
    </row>
    <row r="255" spans="1:10">
      <c r="A255" s="46" t="s">
        <v>452</v>
      </c>
      <c r="B255" s="47" t="s">
        <v>453</v>
      </c>
      <c r="C255" s="47" t="s">
        <v>454</v>
      </c>
      <c r="D255" s="47" t="s">
        <v>126</v>
      </c>
      <c r="E255" s="47" t="s">
        <v>233</v>
      </c>
      <c r="F255" s="48">
        <v>43498</v>
      </c>
      <c r="G255" s="49">
        <v>3.930688</v>
      </c>
      <c r="H255" s="49">
        <v>43.527874</v>
      </c>
      <c r="I255" s="47" t="s">
        <v>202</v>
      </c>
      <c r="J255" s="47" t="s">
        <v>133</v>
      </c>
    </row>
    <row r="256" spans="1:10">
      <c r="A256" s="46" t="s">
        <v>452</v>
      </c>
      <c r="B256" s="47" t="s">
        <v>453</v>
      </c>
      <c r="C256" s="47" t="s">
        <v>455</v>
      </c>
      <c r="D256" s="47" t="s">
        <v>126</v>
      </c>
      <c r="E256" s="47" t="s">
        <v>230</v>
      </c>
      <c r="F256" s="48">
        <v>43588</v>
      </c>
      <c r="G256" s="49">
        <v>3.773339</v>
      </c>
      <c r="H256" s="49">
        <v>43.434974</v>
      </c>
      <c r="I256" s="47" t="s">
        <v>202</v>
      </c>
      <c r="J256" s="47" t="s">
        <v>133</v>
      </c>
    </row>
    <row r="257" spans="1:10">
      <c r="A257" s="46" t="s">
        <v>452</v>
      </c>
      <c r="B257" s="47" t="s">
        <v>453</v>
      </c>
      <c r="C257" s="47" t="s">
        <v>456</v>
      </c>
      <c r="D257" s="47" t="s">
        <v>126</v>
      </c>
      <c r="E257" s="47" t="s">
        <v>230</v>
      </c>
      <c r="F257" s="48">
        <v>43680</v>
      </c>
      <c r="G257" s="49">
        <v>3.773339</v>
      </c>
      <c r="H257" s="49">
        <v>43.434974</v>
      </c>
      <c r="I257" s="47" t="s">
        <v>202</v>
      </c>
      <c r="J257" s="47" t="s">
        <v>133</v>
      </c>
    </row>
    <row r="258" spans="1:10">
      <c r="A258" s="46" t="s">
        <v>452</v>
      </c>
      <c r="B258" s="47" t="s">
        <v>453</v>
      </c>
      <c r="C258" s="47" t="s">
        <v>457</v>
      </c>
      <c r="D258" s="47" t="s">
        <v>126</v>
      </c>
      <c r="E258" s="47" t="s">
        <v>230</v>
      </c>
      <c r="F258" s="48">
        <v>43680</v>
      </c>
      <c r="G258" s="49">
        <v>3.773339</v>
      </c>
      <c r="H258" s="49">
        <v>43.434974</v>
      </c>
      <c r="I258" s="47" t="s">
        <v>202</v>
      </c>
      <c r="J258" s="47" t="s">
        <v>133</v>
      </c>
    </row>
    <row r="259" spans="1:10">
      <c r="A259" s="46" t="s">
        <v>452</v>
      </c>
      <c r="B259" s="47" t="s">
        <v>453</v>
      </c>
      <c r="C259" s="47" t="s">
        <v>458</v>
      </c>
      <c r="D259" s="47" t="s">
        <v>126</v>
      </c>
      <c r="E259" s="47" t="s">
        <v>233</v>
      </c>
      <c r="F259" s="49" t="s">
        <v>459</v>
      </c>
      <c r="G259" s="49">
        <v>3.930688</v>
      </c>
      <c r="H259" s="49">
        <v>43.527874</v>
      </c>
      <c r="I259" s="47" t="s">
        <v>202</v>
      </c>
      <c r="J259" s="47" t="s">
        <v>133</v>
      </c>
    </row>
    <row r="260" spans="1:10">
      <c r="A260" s="46" t="s">
        <v>452</v>
      </c>
      <c r="B260" s="47" t="s">
        <v>453</v>
      </c>
      <c r="C260" s="47" t="s">
        <v>460</v>
      </c>
      <c r="D260" s="47" t="s">
        <v>137</v>
      </c>
      <c r="E260" s="47" t="s">
        <v>352</v>
      </c>
      <c r="F260" s="48">
        <v>43262</v>
      </c>
      <c r="G260" s="49">
        <v>-0.976326</v>
      </c>
      <c r="H260" s="49">
        <v>37.598486</v>
      </c>
      <c r="I260" s="47" t="s">
        <v>202</v>
      </c>
      <c r="J260" s="47" t="s">
        <v>133</v>
      </c>
    </row>
    <row r="261" spans="1:10">
      <c r="A261" s="46" t="s">
        <v>452</v>
      </c>
      <c r="B261" s="47" t="s">
        <v>453</v>
      </c>
      <c r="C261" s="47" t="s">
        <v>461</v>
      </c>
      <c r="D261" s="47" t="s">
        <v>137</v>
      </c>
      <c r="E261" s="47" t="s">
        <v>352</v>
      </c>
      <c r="F261" s="48">
        <v>43262</v>
      </c>
      <c r="G261" s="49">
        <v>-0.976326</v>
      </c>
      <c r="H261" s="49">
        <v>37.598486</v>
      </c>
      <c r="I261" s="47" t="s">
        <v>202</v>
      </c>
      <c r="J261" s="47" t="s">
        <v>133</v>
      </c>
    </row>
    <row r="262" spans="1:10">
      <c r="A262" s="46" t="s">
        <v>452</v>
      </c>
      <c r="B262" s="47" t="s">
        <v>453</v>
      </c>
      <c r="C262" s="47" t="s">
        <v>462</v>
      </c>
      <c r="D262" s="47" t="s">
        <v>137</v>
      </c>
      <c r="E262" s="47" t="s">
        <v>352</v>
      </c>
      <c r="F262" s="48">
        <v>43262</v>
      </c>
      <c r="G262" s="49">
        <v>-0.976326</v>
      </c>
      <c r="H262" s="49">
        <v>37.598486</v>
      </c>
      <c r="I262" s="47" t="s">
        <v>202</v>
      </c>
      <c r="J262" s="47" t="s">
        <v>133</v>
      </c>
    </row>
    <row r="263" spans="1:10">
      <c r="A263" s="46" t="s">
        <v>452</v>
      </c>
      <c r="B263" s="47" t="s">
        <v>453</v>
      </c>
      <c r="C263" s="47" t="s">
        <v>463</v>
      </c>
      <c r="D263" s="47" t="s">
        <v>137</v>
      </c>
      <c r="E263" s="47" t="s">
        <v>352</v>
      </c>
      <c r="F263" s="48">
        <v>43262</v>
      </c>
      <c r="G263" s="49">
        <v>-0.976326</v>
      </c>
      <c r="H263" s="49">
        <v>37.598486</v>
      </c>
      <c r="I263" s="47" t="s">
        <v>202</v>
      </c>
      <c r="J263" s="47" t="s">
        <v>133</v>
      </c>
    </row>
    <row r="264" spans="1:10">
      <c r="A264" s="46" t="s">
        <v>452</v>
      </c>
      <c r="B264" s="47" t="s">
        <v>453</v>
      </c>
      <c r="C264" s="47" t="s">
        <v>464</v>
      </c>
      <c r="D264" s="47" t="s">
        <v>137</v>
      </c>
      <c r="E264" s="47" t="s">
        <v>352</v>
      </c>
      <c r="F264" s="48">
        <v>43262</v>
      </c>
      <c r="G264" s="49">
        <v>-0.976326</v>
      </c>
      <c r="H264" s="49">
        <v>37.598486</v>
      </c>
      <c r="I264" s="47" t="s">
        <v>202</v>
      </c>
      <c r="J264" s="47" t="s">
        <v>133</v>
      </c>
    </row>
    <row r="265" spans="1:10">
      <c r="A265" s="46" t="s">
        <v>452</v>
      </c>
      <c r="B265" s="47" t="s">
        <v>453</v>
      </c>
      <c r="C265" s="47" t="s">
        <v>465</v>
      </c>
      <c r="D265" s="47" t="s">
        <v>137</v>
      </c>
      <c r="E265" s="47" t="s">
        <v>352</v>
      </c>
      <c r="F265" s="48">
        <v>43262</v>
      </c>
      <c r="G265" s="49">
        <v>-0.976326</v>
      </c>
      <c r="H265" s="49">
        <v>37.598486</v>
      </c>
      <c r="I265" s="47" t="s">
        <v>202</v>
      </c>
      <c r="J265" s="47" t="s">
        <v>133</v>
      </c>
    </row>
    <row r="266" spans="1:10">
      <c r="A266" s="46" t="s">
        <v>452</v>
      </c>
      <c r="B266" s="47" t="s">
        <v>453</v>
      </c>
      <c r="C266" s="47" t="s">
        <v>466</v>
      </c>
      <c r="D266" s="47" t="s">
        <v>146</v>
      </c>
      <c r="E266" s="47" t="s">
        <v>331</v>
      </c>
      <c r="F266" s="49" t="s">
        <v>210</v>
      </c>
      <c r="G266" s="49">
        <v>-8.107539</v>
      </c>
      <c r="H266" s="49">
        <v>37.068874</v>
      </c>
      <c r="I266" s="47" t="s">
        <v>202</v>
      </c>
      <c r="J266" s="47" t="s">
        <v>133</v>
      </c>
    </row>
    <row r="267" spans="1:10">
      <c r="A267" s="46" t="s">
        <v>452</v>
      </c>
      <c r="B267" s="47" t="s">
        <v>453</v>
      </c>
      <c r="C267" s="47" t="s">
        <v>467</v>
      </c>
      <c r="D267" s="47" t="s">
        <v>146</v>
      </c>
      <c r="E267" s="47" t="s">
        <v>331</v>
      </c>
      <c r="F267" s="49" t="s">
        <v>210</v>
      </c>
      <c r="G267" s="49">
        <v>-8.107539</v>
      </c>
      <c r="H267" s="49">
        <v>37.068874</v>
      </c>
      <c r="I267" s="47" t="s">
        <v>202</v>
      </c>
      <c r="J267" s="47" t="s">
        <v>133</v>
      </c>
    </row>
    <row r="268" spans="1:10">
      <c r="A268" s="46" t="s">
        <v>452</v>
      </c>
      <c r="B268" s="47" t="s">
        <v>453</v>
      </c>
      <c r="C268" s="47" t="s">
        <v>468</v>
      </c>
      <c r="D268" s="47" t="s">
        <v>146</v>
      </c>
      <c r="E268" s="47" t="s">
        <v>331</v>
      </c>
      <c r="F268" s="49" t="s">
        <v>210</v>
      </c>
      <c r="G268" s="49">
        <v>-8.107539</v>
      </c>
      <c r="H268" s="49">
        <v>37.068874</v>
      </c>
      <c r="I268" s="47" t="s">
        <v>202</v>
      </c>
      <c r="J268" s="47" t="s">
        <v>133</v>
      </c>
    </row>
    <row r="269" spans="1:10">
      <c r="A269" s="46" t="s">
        <v>452</v>
      </c>
      <c r="B269" s="47" t="s">
        <v>453</v>
      </c>
      <c r="C269" s="47" t="s">
        <v>469</v>
      </c>
      <c r="D269" s="47" t="s">
        <v>146</v>
      </c>
      <c r="E269" s="47" t="s">
        <v>331</v>
      </c>
      <c r="F269" s="49" t="s">
        <v>210</v>
      </c>
      <c r="G269" s="49">
        <v>-8.107539</v>
      </c>
      <c r="H269" s="49">
        <v>37.068874</v>
      </c>
      <c r="I269" s="47" t="s">
        <v>202</v>
      </c>
      <c r="J269" s="47" t="s">
        <v>133</v>
      </c>
    </row>
    <row r="270" spans="1:10">
      <c r="A270" s="46" t="s">
        <v>452</v>
      </c>
      <c r="B270" s="47" t="s">
        <v>453</v>
      </c>
      <c r="C270" s="47" t="s">
        <v>470</v>
      </c>
      <c r="D270" s="47" t="s">
        <v>146</v>
      </c>
      <c r="E270" s="47" t="s">
        <v>331</v>
      </c>
      <c r="F270" s="49" t="s">
        <v>210</v>
      </c>
      <c r="G270" s="49">
        <v>-8.107539</v>
      </c>
      <c r="H270" s="49">
        <v>37.068874</v>
      </c>
      <c r="I270" s="47" t="s">
        <v>202</v>
      </c>
      <c r="J270" s="47" t="s">
        <v>133</v>
      </c>
    </row>
    <row r="271" spans="1:10">
      <c r="A271" s="46" t="s">
        <v>452</v>
      </c>
      <c r="B271" s="47" t="s">
        <v>453</v>
      </c>
      <c r="C271" s="47" t="s">
        <v>471</v>
      </c>
      <c r="D271" s="47" t="s">
        <v>146</v>
      </c>
      <c r="E271" s="47" t="s">
        <v>331</v>
      </c>
      <c r="F271" s="49" t="s">
        <v>210</v>
      </c>
      <c r="G271" s="49">
        <v>-8.107539</v>
      </c>
      <c r="H271" s="49">
        <v>37.068874</v>
      </c>
      <c r="I271" s="47" t="s">
        <v>202</v>
      </c>
      <c r="J271" s="47" t="s">
        <v>133</v>
      </c>
    </row>
    <row r="272" spans="1:10">
      <c r="A272" s="46" t="s">
        <v>452</v>
      </c>
      <c r="B272" s="47" t="s">
        <v>453</v>
      </c>
      <c r="C272" s="47" t="s">
        <v>472</v>
      </c>
      <c r="D272" s="47" t="s">
        <v>150</v>
      </c>
      <c r="E272" s="47" t="s">
        <v>151</v>
      </c>
      <c r="F272" s="49" t="s">
        <v>220</v>
      </c>
      <c r="G272" s="49">
        <v>-1.666035</v>
      </c>
      <c r="H272" s="49">
        <v>43.386202</v>
      </c>
      <c r="I272" s="47" t="s">
        <v>202</v>
      </c>
      <c r="J272" s="47" t="s">
        <v>133</v>
      </c>
    </row>
    <row r="273" spans="1:10">
      <c r="A273" s="46" t="s">
        <v>452</v>
      </c>
      <c r="B273" s="47" t="s">
        <v>453</v>
      </c>
      <c r="C273" s="47" t="s">
        <v>473</v>
      </c>
      <c r="D273" s="47" t="s">
        <v>150</v>
      </c>
      <c r="E273" s="47" t="s">
        <v>151</v>
      </c>
      <c r="F273" s="49" t="s">
        <v>220</v>
      </c>
      <c r="G273" s="49">
        <v>-1.666035</v>
      </c>
      <c r="H273" s="49">
        <v>43.386202</v>
      </c>
      <c r="I273" s="47" t="s">
        <v>202</v>
      </c>
      <c r="J273" s="47" t="s">
        <v>133</v>
      </c>
    </row>
    <row r="274" spans="1:10">
      <c r="A274" s="46" t="s">
        <v>452</v>
      </c>
      <c r="B274" s="47" t="s">
        <v>453</v>
      </c>
      <c r="C274" s="47" t="s">
        <v>474</v>
      </c>
      <c r="D274" s="47" t="s">
        <v>150</v>
      </c>
      <c r="E274" s="47" t="s">
        <v>151</v>
      </c>
      <c r="F274" s="49" t="s">
        <v>220</v>
      </c>
      <c r="G274" s="49">
        <v>-1.666035</v>
      </c>
      <c r="H274" s="49">
        <v>43.386202</v>
      </c>
      <c r="I274" s="47" t="s">
        <v>202</v>
      </c>
      <c r="J274" s="47" t="s">
        <v>133</v>
      </c>
    </row>
    <row r="275" spans="1:10">
      <c r="A275" s="46" t="s">
        <v>452</v>
      </c>
      <c r="B275" s="47" t="s">
        <v>453</v>
      </c>
      <c r="C275" s="47" t="s">
        <v>475</v>
      </c>
      <c r="D275" s="47" t="s">
        <v>150</v>
      </c>
      <c r="E275" s="47" t="s">
        <v>151</v>
      </c>
      <c r="F275" s="49" t="s">
        <v>220</v>
      </c>
      <c r="G275" s="49">
        <v>-1.666035</v>
      </c>
      <c r="H275" s="49">
        <v>43.386202</v>
      </c>
      <c r="I275" s="47" t="s">
        <v>202</v>
      </c>
      <c r="J275" s="47" t="s">
        <v>133</v>
      </c>
    </row>
    <row r="276" spans="1:10">
      <c r="A276" s="46" t="s">
        <v>452</v>
      </c>
      <c r="B276" s="47" t="s">
        <v>453</v>
      </c>
      <c r="C276" s="47" t="s">
        <v>476</v>
      </c>
      <c r="D276" s="47" t="s">
        <v>150</v>
      </c>
      <c r="E276" s="47" t="s">
        <v>151</v>
      </c>
      <c r="F276" s="49" t="s">
        <v>220</v>
      </c>
      <c r="G276" s="49">
        <v>-1.666035</v>
      </c>
      <c r="H276" s="49">
        <v>43.386202</v>
      </c>
      <c r="I276" s="47" t="s">
        <v>202</v>
      </c>
      <c r="J276" s="47" t="s">
        <v>133</v>
      </c>
    </row>
    <row r="277" spans="1:10">
      <c r="A277" s="46" t="s">
        <v>452</v>
      </c>
      <c r="B277" s="47" t="s">
        <v>453</v>
      </c>
      <c r="C277" s="47" t="s">
        <v>477</v>
      </c>
      <c r="D277" s="47" t="s">
        <v>150</v>
      </c>
      <c r="E277" s="47" t="s">
        <v>151</v>
      </c>
      <c r="F277" s="49" t="s">
        <v>220</v>
      </c>
      <c r="G277" s="49">
        <v>-1.666035</v>
      </c>
      <c r="H277" s="49">
        <v>43.386202</v>
      </c>
      <c r="I277" s="47" t="s">
        <v>202</v>
      </c>
      <c r="J277" s="47" t="s">
        <v>133</v>
      </c>
    </row>
    <row r="278" spans="1:10">
      <c r="A278" s="41" t="s">
        <v>478</v>
      </c>
      <c r="B278" s="42" t="s">
        <v>479</v>
      </c>
      <c r="C278" s="42" t="s">
        <v>480</v>
      </c>
      <c r="D278" s="42" t="s">
        <v>126</v>
      </c>
      <c r="E278" s="42" t="s">
        <v>127</v>
      </c>
      <c r="F278" s="43">
        <v>43715</v>
      </c>
      <c r="G278" s="45">
        <v>3.500464</v>
      </c>
      <c r="H278" s="45">
        <v>43.26504</v>
      </c>
      <c r="I278" s="42" t="s">
        <v>161</v>
      </c>
      <c r="J278" s="42" t="s">
        <v>481</v>
      </c>
    </row>
    <row r="279" spans="1:10">
      <c r="A279" s="41" t="s">
        <v>478</v>
      </c>
      <c r="B279" s="42" t="s">
        <v>479</v>
      </c>
      <c r="C279" s="42" t="s">
        <v>482</v>
      </c>
      <c r="D279" s="42" t="s">
        <v>126</v>
      </c>
      <c r="E279" s="42" t="s">
        <v>127</v>
      </c>
      <c r="F279" s="43">
        <v>43715</v>
      </c>
      <c r="G279" s="45">
        <v>3.500464</v>
      </c>
      <c r="H279" s="45">
        <v>43.26504</v>
      </c>
      <c r="I279" s="42" t="s">
        <v>161</v>
      </c>
      <c r="J279" s="42" t="s">
        <v>481</v>
      </c>
    </row>
    <row r="280" spans="1:10">
      <c r="A280" s="41" t="s">
        <v>478</v>
      </c>
      <c r="B280" s="42" t="s">
        <v>479</v>
      </c>
      <c r="C280" s="42" t="s">
        <v>483</v>
      </c>
      <c r="D280" s="42" t="s">
        <v>126</v>
      </c>
      <c r="E280" s="42" t="s">
        <v>127</v>
      </c>
      <c r="F280" s="43">
        <v>43715</v>
      </c>
      <c r="G280" s="45">
        <v>3.500464</v>
      </c>
      <c r="H280" s="45">
        <v>43.26504</v>
      </c>
      <c r="I280" s="42" t="s">
        <v>161</v>
      </c>
      <c r="J280" s="42" t="s">
        <v>481</v>
      </c>
    </row>
    <row r="281" spans="1:10">
      <c r="A281" s="41" t="s">
        <v>478</v>
      </c>
      <c r="B281" s="42" t="s">
        <v>479</v>
      </c>
      <c r="C281" s="42" t="s">
        <v>484</v>
      </c>
      <c r="D281" s="42" t="s">
        <v>126</v>
      </c>
      <c r="E281" s="42" t="s">
        <v>263</v>
      </c>
      <c r="F281" s="55">
        <v>43405</v>
      </c>
      <c r="G281" s="45">
        <v>3.60917</v>
      </c>
      <c r="H281" s="45">
        <v>43.391472</v>
      </c>
      <c r="I281" s="42" t="s">
        <v>211</v>
      </c>
      <c r="J281" s="42" t="s">
        <v>481</v>
      </c>
    </row>
    <row r="282" spans="1:10">
      <c r="A282" s="41" t="s">
        <v>478</v>
      </c>
      <c r="B282" s="42" t="s">
        <v>479</v>
      </c>
      <c r="C282" s="42" t="s">
        <v>485</v>
      </c>
      <c r="D282" s="42" t="s">
        <v>126</v>
      </c>
      <c r="E282" s="42" t="s">
        <v>263</v>
      </c>
      <c r="F282" s="55">
        <v>43405</v>
      </c>
      <c r="G282" s="45">
        <v>3.60917</v>
      </c>
      <c r="H282" s="45">
        <v>43.391472</v>
      </c>
      <c r="I282" s="42" t="s">
        <v>211</v>
      </c>
      <c r="J282" s="42" t="s">
        <v>481</v>
      </c>
    </row>
    <row r="283" spans="1:10">
      <c r="A283" s="41" t="s">
        <v>478</v>
      </c>
      <c r="B283" s="42" t="s">
        <v>479</v>
      </c>
      <c r="C283" s="42" t="s">
        <v>486</v>
      </c>
      <c r="D283" s="42" t="s">
        <v>126</v>
      </c>
      <c r="E283" s="42" t="s">
        <v>263</v>
      </c>
      <c r="F283" s="55">
        <v>43405</v>
      </c>
      <c r="G283" s="45">
        <v>3.60917</v>
      </c>
      <c r="H283" s="45">
        <v>43.391472</v>
      </c>
      <c r="I283" s="42" t="s">
        <v>211</v>
      </c>
      <c r="J283" s="42" t="s">
        <v>481</v>
      </c>
    </row>
    <row r="284" spans="1:10">
      <c r="A284" s="41" t="s">
        <v>478</v>
      </c>
      <c r="B284" s="42" t="s">
        <v>479</v>
      </c>
      <c r="C284" s="42" t="s">
        <v>487</v>
      </c>
      <c r="D284" s="42" t="s">
        <v>137</v>
      </c>
      <c r="E284" s="42" t="s">
        <v>488</v>
      </c>
      <c r="F284" s="43">
        <v>43292</v>
      </c>
      <c r="G284" s="45">
        <v>-0.746379</v>
      </c>
      <c r="H284" s="45">
        <v>37.781901</v>
      </c>
      <c r="I284" s="42" t="s">
        <v>128</v>
      </c>
      <c r="J284" s="42" t="s">
        <v>133</v>
      </c>
    </row>
    <row r="285" spans="1:10">
      <c r="A285" s="41" t="s">
        <v>478</v>
      </c>
      <c r="B285" s="42" t="s">
        <v>479</v>
      </c>
      <c r="C285" s="42" t="s">
        <v>489</v>
      </c>
      <c r="D285" s="42" t="s">
        <v>137</v>
      </c>
      <c r="E285" s="42" t="s">
        <v>488</v>
      </c>
      <c r="F285" s="43">
        <v>43292</v>
      </c>
      <c r="G285" s="45">
        <v>-0.746379</v>
      </c>
      <c r="H285" s="45">
        <v>37.781901</v>
      </c>
      <c r="I285" s="42" t="s">
        <v>128</v>
      </c>
      <c r="J285" s="42" t="s">
        <v>133</v>
      </c>
    </row>
    <row r="286" spans="1:10">
      <c r="A286" s="41" t="s">
        <v>478</v>
      </c>
      <c r="B286" s="42" t="s">
        <v>479</v>
      </c>
      <c r="C286" s="42" t="s">
        <v>490</v>
      </c>
      <c r="D286" s="42" t="s">
        <v>137</v>
      </c>
      <c r="E286" s="42" t="s">
        <v>488</v>
      </c>
      <c r="F286" s="43">
        <v>43292</v>
      </c>
      <c r="G286" s="45">
        <v>-0.746379</v>
      </c>
      <c r="H286" s="45">
        <v>37.781901</v>
      </c>
      <c r="I286" s="42" t="s">
        <v>128</v>
      </c>
      <c r="J286" s="42" t="s">
        <v>133</v>
      </c>
    </row>
    <row r="287" spans="1:10">
      <c r="A287" s="41" t="s">
        <v>478</v>
      </c>
      <c r="B287" s="42" t="s">
        <v>479</v>
      </c>
      <c r="C287" s="42" t="s">
        <v>491</v>
      </c>
      <c r="D287" s="42" t="s">
        <v>137</v>
      </c>
      <c r="E287" s="42" t="s">
        <v>488</v>
      </c>
      <c r="F287" s="43">
        <v>43292</v>
      </c>
      <c r="G287" s="45">
        <v>-0.746379</v>
      </c>
      <c r="H287" s="45">
        <v>37.781901</v>
      </c>
      <c r="I287" s="42" t="s">
        <v>128</v>
      </c>
      <c r="J287" s="42" t="s">
        <v>133</v>
      </c>
    </row>
    <row r="288" spans="1:10">
      <c r="A288" s="41" t="s">
        <v>478</v>
      </c>
      <c r="B288" s="42" t="s">
        <v>479</v>
      </c>
      <c r="C288" s="42" t="s">
        <v>492</v>
      </c>
      <c r="D288" s="42" t="s">
        <v>137</v>
      </c>
      <c r="E288" s="42" t="s">
        <v>488</v>
      </c>
      <c r="F288" s="43">
        <v>43292</v>
      </c>
      <c r="G288" s="45">
        <v>-0.746379</v>
      </c>
      <c r="H288" s="45">
        <v>37.781901</v>
      </c>
      <c r="I288" s="42" t="s">
        <v>128</v>
      </c>
      <c r="J288" s="42" t="s">
        <v>133</v>
      </c>
    </row>
    <row r="289" spans="1:10">
      <c r="A289" s="41" t="s">
        <v>478</v>
      </c>
      <c r="B289" s="42" t="s">
        <v>479</v>
      </c>
      <c r="C289" s="42" t="s">
        <v>493</v>
      </c>
      <c r="D289" s="42" t="s">
        <v>137</v>
      </c>
      <c r="E289" s="42" t="s">
        <v>488</v>
      </c>
      <c r="F289" s="43">
        <v>43292</v>
      </c>
      <c r="G289" s="45">
        <v>-0.746379</v>
      </c>
      <c r="H289" s="45">
        <v>37.781901</v>
      </c>
      <c r="I289" s="42" t="s">
        <v>128</v>
      </c>
      <c r="J289" s="42" t="s">
        <v>133</v>
      </c>
    </row>
    <row r="290" spans="1:10">
      <c r="A290" s="41" t="s">
        <v>478</v>
      </c>
      <c r="B290" s="42" t="s">
        <v>479</v>
      </c>
      <c r="C290" s="42" t="s">
        <v>494</v>
      </c>
      <c r="D290" s="42" t="s">
        <v>150</v>
      </c>
      <c r="E290" s="42" t="s">
        <v>495</v>
      </c>
      <c r="F290" s="45" t="s">
        <v>254</v>
      </c>
      <c r="G290" s="45">
        <v>-1.234251</v>
      </c>
      <c r="H290" s="45">
        <v>44.68778</v>
      </c>
      <c r="I290" s="42" t="s">
        <v>128</v>
      </c>
      <c r="J290" s="42" t="s">
        <v>133</v>
      </c>
    </row>
    <row r="291" spans="1:10">
      <c r="A291" s="41" t="s">
        <v>478</v>
      </c>
      <c r="B291" s="42" t="s">
        <v>479</v>
      </c>
      <c r="C291" s="42" t="s">
        <v>496</v>
      </c>
      <c r="D291" s="42" t="s">
        <v>150</v>
      </c>
      <c r="E291" s="42" t="s">
        <v>495</v>
      </c>
      <c r="F291" s="45" t="s">
        <v>254</v>
      </c>
      <c r="G291" s="45">
        <v>-1.234251</v>
      </c>
      <c r="H291" s="45">
        <v>44.68778</v>
      </c>
      <c r="I291" s="42" t="s">
        <v>128</v>
      </c>
      <c r="J291" s="42" t="s">
        <v>133</v>
      </c>
    </row>
    <row r="292" spans="1:10">
      <c r="A292" s="41" t="s">
        <v>478</v>
      </c>
      <c r="B292" s="42" t="s">
        <v>479</v>
      </c>
      <c r="C292" s="42" t="s">
        <v>497</v>
      </c>
      <c r="D292" s="42" t="s">
        <v>150</v>
      </c>
      <c r="E292" s="42" t="s">
        <v>495</v>
      </c>
      <c r="F292" s="45" t="s">
        <v>254</v>
      </c>
      <c r="G292" s="45">
        <v>-1.234251</v>
      </c>
      <c r="H292" s="45">
        <v>44.68778</v>
      </c>
      <c r="I292" s="42" t="s">
        <v>128</v>
      </c>
      <c r="J292" s="42" t="s">
        <v>133</v>
      </c>
    </row>
    <row r="293" spans="1:10">
      <c r="A293" s="41" t="s">
        <v>478</v>
      </c>
      <c r="B293" s="42" t="s">
        <v>479</v>
      </c>
      <c r="C293" s="42" t="s">
        <v>498</v>
      </c>
      <c r="D293" s="42" t="s">
        <v>150</v>
      </c>
      <c r="E293" s="42" t="s">
        <v>495</v>
      </c>
      <c r="F293" s="45" t="s">
        <v>254</v>
      </c>
      <c r="G293" s="45">
        <v>-1.234251</v>
      </c>
      <c r="H293" s="45">
        <v>44.68778</v>
      </c>
      <c r="I293" s="42" t="s">
        <v>128</v>
      </c>
      <c r="J293" s="42" t="s">
        <v>133</v>
      </c>
    </row>
    <row r="294" spans="1:10">
      <c r="A294" s="41" t="s">
        <v>478</v>
      </c>
      <c r="B294" s="42" t="s">
        <v>479</v>
      </c>
      <c r="C294" s="42" t="s">
        <v>499</v>
      </c>
      <c r="D294" s="42" t="s">
        <v>150</v>
      </c>
      <c r="E294" s="42" t="s">
        <v>495</v>
      </c>
      <c r="F294" s="45" t="s">
        <v>254</v>
      </c>
      <c r="G294" s="45">
        <v>-1.234251</v>
      </c>
      <c r="H294" s="45">
        <v>44.68778</v>
      </c>
      <c r="I294" s="42" t="s">
        <v>128</v>
      </c>
      <c r="J294" s="42" t="s">
        <v>133</v>
      </c>
    </row>
    <row r="295" spans="1:10">
      <c r="A295" s="41" t="s">
        <v>478</v>
      </c>
      <c r="B295" s="42" t="s">
        <v>479</v>
      </c>
      <c r="C295" s="42" t="s">
        <v>500</v>
      </c>
      <c r="D295" s="42" t="s">
        <v>150</v>
      </c>
      <c r="E295" s="42" t="s">
        <v>495</v>
      </c>
      <c r="F295" s="45" t="s">
        <v>254</v>
      </c>
      <c r="G295" s="45">
        <v>-1.234251</v>
      </c>
      <c r="H295" s="45">
        <v>44.68778</v>
      </c>
      <c r="I295" s="42" t="s">
        <v>128</v>
      </c>
      <c r="J295" s="42" t="s">
        <v>133</v>
      </c>
    </row>
    <row r="296" spans="1:10">
      <c r="A296" s="46" t="s">
        <v>501</v>
      </c>
      <c r="B296" s="47" t="s">
        <v>502</v>
      </c>
      <c r="C296" s="47" t="s">
        <v>503</v>
      </c>
      <c r="D296" s="47" t="s">
        <v>126</v>
      </c>
      <c r="E296" s="47" t="s">
        <v>193</v>
      </c>
      <c r="F296" s="48">
        <v>43382</v>
      </c>
      <c r="G296" s="49" t="s">
        <v>193</v>
      </c>
      <c r="H296" s="49" t="s">
        <v>193</v>
      </c>
      <c r="I296" s="47" t="s">
        <v>193</v>
      </c>
      <c r="J296" s="47" t="s">
        <v>133</v>
      </c>
    </row>
    <row r="297" spans="1:10">
      <c r="A297" s="56" t="s">
        <v>501</v>
      </c>
      <c r="B297" s="57" t="s">
        <v>502</v>
      </c>
      <c r="C297" s="57" t="s">
        <v>504</v>
      </c>
      <c r="D297" s="57" t="s">
        <v>126</v>
      </c>
      <c r="E297" s="57" t="s">
        <v>291</v>
      </c>
      <c r="F297" s="60">
        <v>43405</v>
      </c>
      <c r="G297" s="59">
        <v>3.696843</v>
      </c>
      <c r="H297" s="59">
        <v>43.397542</v>
      </c>
      <c r="I297" s="57" t="s">
        <v>202</v>
      </c>
      <c r="J297" s="57" t="s">
        <v>133</v>
      </c>
    </row>
    <row r="298" spans="1:10">
      <c r="A298" s="56" t="s">
        <v>501</v>
      </c>
      <c r="B298" s="57" t="s">
        <v>502</v>
      </c>
      <c r="C298" s="57" t="s">
        <v>505</v>
      </c>
      <c r="D298" s="57" t="s">
        <v>126</v>
      </c>
      <c r="E298" s="57" t="s">
        <v>291</v>
      </c>
      <c r="F298" s="60">
        <v>43405</v>
      </c>
      <c r="G298" s="59">
        <v>3.696843</v>
      </c>
      <c r="H298" s="59">
        <v>43.397542</v>
      </c>
      <c r="I298" s="57" t="s">
        <v>202</v>
      </c>
      <c r="J298" s="57" t="s">
        <v>133</v>
      </c>
    </row>
    <row r="299" spans="1:10">
      <c r="A299" s="56" t="s">
        <v>501</v>
      </c>
      <c r="B299" s="57" t="s">
        <v>502</v>
      </c>
      <c r="C299" s="57" t="s">
        <v>506</v>
      </c>
      <c r="D299" s="57" t="s">
        <v>126</v>
      </c>
      <c r="E299" s="57" t="s">
        <v>291</v>
      </c>
      <c r="F299" s="60">
        <v>43405</v>
      </c>
      <c r="G299" s="59">
        <v>3.696843</v>
      </c>
      <c r="H299" s="59">
        <v>43.397542</v>
      </c>
      <c r="I299" s="57" t="s">
        <v>202</v>
      </c>
      <c r="J299" s="57" t="s">
        <v>133</v>
      </c>
    </row>
    <row r="300" spans="1:10">
      <c r="A300" s="56" t="s">
        <v>501</v>
      </c>
      <c r="B300" s="57" t="s">
        <v>502</v>
      </c>
      <c r="C300" s="57" t="s">
        <v>507</v>
      </c>
      <c r="D300" s="57" t="s">
        <v>126</v>
      </c>
      <c r="E300" s="57" t="s">
        <v>291</v>
      </c>
      <c r="F300" s="60">
        <v>43405</v>
      </c>
      <c r="G300" s="59">
        <v>3.696843</v>
      </c>
      <c r="H300" s="59">
        <v>43.397542</v>
      </c>
      <c r="I300" s="57" t="s">
        <v>202</v>
      </c>
      <c r="J300" s="57" t="s">
        <v>133</v>
      </c>
    </row>
    <row r="301" spans="1:10">
      <c r="A301" s="56" t="s">
        <v>501</v>
      </c>
      <c r="B301" s="57" t="s">
        <v>502</v>
      </c>
      <c r="C301" s="57" t="s">
        <v>508</v>
      </c>
      <c r="D301" s="57" t="s">
        <v>126</v>
      </c>
      <c r="E301" s="57" t="s">
        <v>291</v>
      </c>
      <c r="F301" s="60">
        <v>43405</v>
      </c>
      <c r="G301" s="59">
        <v>3.696843</v>
      </c>
      <c r="H301" s="59">
        <v>43.397542</v>
      </c>
      <c r="I301" s="57" t="s">
        <v>202</v>
      </c>
      <c r="J301" s="57" t="s">
        <v>133</v>
      </c>
    </row>
    <row r="302" spans="1:10">
      <c r="A302" s="56" t="s">
        <v>501</v>
      </c>
      <c r="B302" s="57" t="s">
        <v>502</v>
      </c>
      <c r="C302" s="57" t="s">
        <v>509</v>
      </c>
      <c r="D302" s="57" t="s">
        <v>137</v>
      </c>
      <c r="E302" s="57" t="s">
        <v>510</v>
      </c>
      <c r="F302" s="58">
        <v>43323</v>
      </c>
      <c r="G302" s="59">
        <v>-0.680275</v>
      </c>
      <c r="H302" s="59">
        <v>37.973738</v>
      </c>
      <c r="I302" s="57" t="s">
        <v>202</v>
      </c>
      <c r="J302" s="57" t="s">
        <v>511</v>
      </c>
    </row>
    <row r="303" spans="1:10">
      <c r="A303" s="56" t="s">
        <v>501</v>
      </c>
      <c r="B303" s="57" t="s">
        <v>502</v>
      </c>
      <c r="C303" s="57" t="s">
        <v>512</v>
      </c>
      <c r="D303" s="57" t="s">
        <v>137</v>
      </c>
      <c r="E303" s="57" t="s">
        <v>510</v>
      </c>
      <c r="F303" s="58">
        <v>43323</v>
      </c>
      <c r="G303" s="59">
        <v>-0.680275</v>
      </c>
      <c r="H303" s="59">
        <v>37.973738</v>
      </c>
      <c r="I303" s="57" t="s">
        <v>202</v>
      </c>
      <c r="J303" s="57" t="s">
        <v>511</v>
      </c>
    </row>
    <row r="304" spans="1:10">
      <c r="A304" s="56" t="s">
        <v>501</v>
      </c>
      <c r="B304" s="57" t="s">
        <v>502</v>
      </c>
      <c r="C304" s="57" t="s">
        <v>513</v>
      </c>
      <c r="D304" s="57" t="s">
        <v>137</v>
      </c>
      <c r="E304" s="57" t="s">
        <v>510</v>
      </c>
      <c r="F304" s="58">
        <v>43323</v>
      </c>
      <c r="G304" s="59">
        <v>-0.680275</v>
      </c>
      <c r="H304" s="59">
        <v>37.973738</v>
      </c>
      <c r="I304" s="57" t="s">
        <v>202</v>
      </c>
      <c r="J304" s="57" t="s">
        <v>511</v>
      </c>
    </row>
    <row r="305" spans="1:10">
      <c r="A305" s="56" t="s">
        <v>501</v>
      </c>
      <c r="B305" s="57" t="s">
        <v>502</v>
      </c>
      <c r="C305" s="57" t="s">
        <v>514</v>
      </c>
      <c r="D305" s="57" t="s">
        <v>137</v>
      </c>
      <c r="E305" s="57" t="s">
        <v>510</v>
      </c>
      <c r="F305" s="58">
        <v>43323</v>
      </c>
      <c r="G305" s="59">
        <v>-0.680275</v>
      </c>
      <c r="H305" s="59">
        <v>37.973738</v>
      </c>
      <c r="I305" s="57" t="s">
        <v>202</v>
      </c>
      <c r="J305" s="57" t="s">
        <v>511</v>
      </c>
    </row>
    <row r="306" spans="1:10">
      <c r="A306" s="56" t="s">
        <v>501</v>
      </c>
      <c r="B306" s="57" t="s">
        <v>502</v>
      </c>
      <c r="C306" s="57" t="s">
        <v>515</v>
      </c>
      <c r="D306" s="57" t="s">
        <v>137</v>
      </c>
      <c r="E306" s="57" t="s">
        <v>510</v>
      </c>
      <c r="F306" s="58">
        <v>43323</v>
      </c>
      <c r="G306" s="59">
        <v>-0.680275</v>
      </c>
      <c r="H306" s="59">
        <v>37.973738</v>
      </c>
      <c r="I306" s="57" t="s">
        <v>202</v>
      </c>
      <c r="J306" s="57" t="s">
        <v>511</v>
      </c>
    </row>
    <row r="307" spans="1:10">
      <c r="A307" s="56" t="s">
        <v>501</v>
      </c>
      <c r="B307" s="57" t="s">
        <v>502</v>
      </c>
      <c r="C307" s="57" t="s">
        <v>516</v>
      </c>
      <c r="D307" s="57" t="s">
        <v>137</v>
      </c>
      <c r="E307" s="57" t="s">
        <v>510</v>
      </c>
      <c r="F307" s="58">
        <v>43323</v>
      </c>
      <c r="G307" s="59">
        <v>-0.680275</v>
      </c>
      <c r="H307" s="59">
        <v>37.973738</v>
      </c>
      <c r="I307" s="57" t="s">
        <v>202</v>
      </c>
      <c r="J307" s="57" t="s">
        <v>511</v>
      </c>
    </row>
    <row r="308" spans="1:10">
      <c r="A308" s="46" t="s">
        <v>501</v>
      </c>
      <c r="B308" s="47" t="s">
        <v>502</v>
      </c>
      <c r="C308" s="47" t="s">
        <v>517</v>
      </c>
      <c r="D308" s="47" t="s">
        <v>146</v>
      </c>
      <c r="E308" s="47" t="s">
        <v>193</v>
      </c>
      <c r="F308" s="49" t="s">
        <v>148</v>
      </c>
      <c r="G308" s="49" t="s">
        <v>193</v>
      </c>
      <c r="H308" s="49" t="s">
        <v>193</v>
      </c>
      <c r="I308" s="47" t="s">
        <v>211</v>
      </c>
      <c r="J308" s="47" t="s">
        <v>133</v>
      </c>
    </row>
    <row r="309" spans="1:10">
      <c r="A309" s="46" t="s">
        <v>501</v>
      </c>
      <c r="B309" s="47" t="s">
        <v>502</v>
      </c>
      <c r="C309" s="47" t="s">
        <v>518</v>
      </c>
      <c r="D309" s="47" t="s">
        <v>146</v>
      </c>
      <c r="E309" s="47" t="s">
        <v>193</v>
      </c>
      <c r="F309" s="49" t="s">
        <v>148</v>
      </c>
      <c r="G309" s="49" t="s">
        <v>193</v>
      </c>
      <c r="H309" s="49" t="s">
        <v>193</v>
      </c>
      <c r="I309" s="47" t="s">
        <v>211</v>
      </c>
      <c r="J309" s="47" t="s">
        <v>133</v>
      </c>
    </row>
    <row r="310" spans="1:10">
      <c r="A310" s="46" t="s">
        <v>501</v>
      </c>
      <c r="B310" s="47" t="s">
        <v>502</v>
      </c>
      <c r="C310" s="47" t="s">
        <v>519</v>
      </c>
      <c r="D310" s="47" t="s">
        <v>146</v>
      </c>
      <c r="E310" s="47" t="s">
        <v>193</v>
      </c>
      <c r="F310" s="49" t="s">
        <v>148</v>
      </c>
      <c r="G310" s="49" t="s">
        <v>193</v>
      </c>
      <c r="H310" s="49" t="s">
        <v>193</v>
      </c>
      <c r="I310" s="47" t="s">
        <v>211</v>
      </c>
      <c r="J310" s="47" t="s">
        <v>133</v>
      </c>
    </row>
    <row r="311" spans="1:10">
      <c r="A311" s="46" t="s">
        <v>501</v>
      </c>
      <c r="B311" s="47" t="s">
        <v>502</v>
      </c>
      <c r="C311" s="47" t="s">
        <v>520</v>
      </c>
      <c r="D311" s="47" t="s">
        <v>146</v>
      </c>
      <c r="E311" s="47" t="s">
        <v>193</v>
      </c>
      <c r="F311" s="49" t="s">
        <v>148</v>
      </c>
      <c r="G311" s="49" t="s">
        <v>193</v>
      </c>
      <c r="H311" s="49" t="s">
        <v>193</v>
      </c>
      <c r="I311" s="47" t="s">
        <v>211</v>
      </c>
      <c r="J311" s="47" t="s">
        <v>133</v>
      </c>
    </row>
    <row r="312" spans="1:10">
      <c r="A312" s="46" t="s">
        <v>501</v>
      </c>
      <c r="B312" s="47" t="s">
        <v>502</v>
      </c>
      <c r="C312" s="47" t="s">
        <v>521</v>
      </c>
      <c r="D312" s="47" t="s">
        <v>146</v>
      </c>
      <c r="E312" s="47" t="s">
        <v>193</v>
      </c>
      <c r="F312" s="49" t="s">
        <v>148</v>
      </c>
      <c r="G312" s="49" t="s">
        <v>193</v>
      </c>
      <c r="H312" s="49" t="s">
        <v>193</v>
      </c>
      <c r="I312" s="47" t="s">
        <v>211</v>
      </c>
      <c r="J312" s="47" t="s">
        <v>133</v>
      </c>
    </row>
    <row r="313" spans="1:10">
      <c r="A313" s="46" t="s">
        <v>501</v>
      </c>
      <c r="B313" s="47" t="s">
        <v>502</v>
      </c>
      <c r="C313" s="47" t="s">
        <v>522</v>
      </c>
      <c r="D313" s="47" t="s">
        <v>146</v>
      </c>
      <c r="E313" s="47" t="s">
        <v>193</v>
      </c>
      <c r="F313" s="49" t="s">
        <v>148</v>
      </c>
      <c r="G313" s="49" t="s">
        <v>193</v>
      </c>
      <c r="H313" s="49" t="s">
        <v>193</v>
      </c>
      <c r="I313" s="47" t="s">
        <v>211</v>
      </c>
      <c r="J313" s="47" t="s">
        <v>133</v>
      </c>
    </row>
    <row r="314" spans="1:10">
      <c r="A314" s="56" t="s">
        <v>501</v>
      </c>
      <c r="B314" s="57" t="s">
        <v>502</v>
      </c>
      <c r="C314" s="57" t="s">
        <v>523</v>
      </c>
      <c r="D314" s="57" t="s">
        <v>150</v>
      </c>
      <c r="E314" s="57" t="s">
        <v>226</v>
      </c>
      <c r="F314" s="58">
        <v>43446</v>
      </c>
      <c r="G314" s="59">
        <v>-1.926706</v>
      </c>
      <c r="H314" s="59">
        <v>43.323008</v>
      </c>
      <c r="I314" s="57" t="s">
        <v>202</v>
      </c>
      <c r="J314" s="57" t="s">
        <v>133</v>
      </c>
    </row>
    <row r="315" spans="1:10">
      <c r="A315" s="56" t="s">
        <v>501</v>
      </c>
      <c r="B315" s="57" t="s">
        <v>502</v>
      </c>
      <c r="C315" s="57" t="s">
        <v>524</v>
      </c>
      <c r="D315" s="57" t="s">
        <v>150</v>
      </c>
      <c r="E315" s="57" t="s">
        <v>226</v>
      </c>
      <c r="F315" s="58">
        <v>43446</v>
      </c>
      <c r="G315" s="59">
        <v>-1.926706</v>
      </c>
      <c r="H315" s="59">
        <v>43.323008</v>
      </c>
      <c r="I315" s="57" t="s">
        <v>202</v>
      </c>
      <c r="J315" s="57" t="s">
        <v>133</v>
      </c>
    </row>
    <row r="316" spans="1:10">
      <c r="A316" s="56" t="s">
        <v>501</v>
      </c>
      <c r="B316" s="57" t="s">
        <v>502</v>
      </c>
      <c r="C316" s="57" t="s">
        <v>525</v>
      </c>
      <c r="D316" s="57" t="s">
        <v>150</v>
      </c>
      <c r="E316" s="57" t="s">
        <v>226</v>
      </c>
      <c r="F316" s="58">
        <v>43446</v>
      </c>
      <c r="G316" s="59">
        <v>-1.926706</v>
      </c>
      <c r="H316" s="59">
        <v>43.323008</v>
      </c>
      <c r="I316" s="57" t="s">
        <v>202</v>
      </c>
      <c r="J316" s="57" t="s">
        <v>133</v>
      </c>
    </row>
    <row r="317" spans="1:10">
      <c r="A317" s="56" t="s">
        <v>501</v>
      </c>
      <c r="B317" s="57" t="s">
        <v>502</v>
      </c>
      <c r="C317" s="57" t="s">
        <v>526</v>
      </c>
      <c r="D317" s="57" t="s">
        <v>150</v>
      </c>
      <c r="E317" s="57" t="s">
        <v>226</v>
      </c>
      <c r="F317" s="58">
        <v>43446</v>
      </c>
      <c r="G317" s="59">
        <v>-1.926706</v>
      </c>
      <c r="H317" s="59">
        <v>43.323008</v>
      </c>
      <c r="I317" s="57" t="s">
        <v>202</v>
      </c>
      <c r="J317" s="57" t="s">
        <v>133</v>
      </c>
    </row>
    <row r="318" spans="1:10">
      <c r="A318" s="56" t="s">
        <v>501</v>
      </c>
      <c r="B318" s="57" t="s">
        <v>502</v>
      </c>
      <c r="C318" s="57" t="s">
        <v>527</v>
      </c>
      <c r="D318" s="57" t="s">
        <v>150</v>
      </c>
      <c r="E318" s="57" t="s">
        <v>226</v>
      </c>
      <c r="F318" s="58">
        <v>43446</v>
      </c>
      <c r="G318" s="59">
        <v>-1.926706</v>
      </c>
      <c r="H318" s="59">
        <v>43.323008</v>
      </c>
      <c r="I318" s="57" t="s">
        <v>202</v>
      </c>
      <c r="J318" s="57" t="s">
        <v>133</v>
      </c>
    </row>
    <row r="319" spans="1:10">
      <c r="A319" s="56" t="s">
        <v>501</v>
      </c>
      <c r="B319" s="57" t="s">
        <v>502</v>
      </c>
      <c r="C319" s="57" t="s">
        <v>528</v>
      </c>
      <c r="D319" s="57" t="s">
        <v>150</v>
      </c>
      <c r="E319" s="57" t="s">
        <v>226</v>
      </c>
      <c r="F319" s="58">
        <v>43446</v>
      </c>
      <c r="G319" s="59">
        <v>-1.926706</v>
      </c>
      <c r="H319" s="59">
        <v>43.323008</v>
      </c>
      <c r="I319" s="57" t="s">
        <v>202</v>
      </c>
      <c r="J319" s="57" t="s">
        <v>133</v>
      </c>
    </row>
    <row r="320" spans="1:10">
      <c r="A320" s="41" t="s">
        <v>529</v>
      </c>
      <c r="B320" s="42" t="s">
        <v>530</v>
      </c>
      <c r="C320" s="42" t="s">
        <v>531</v>
      </c>
      <c r="D320" s="42" t="s">
        <v>126</v>
      </c>
      <c r="E320" s="42" t="s">
        <v>233</v>
      </c>
      <c r="F320" s="45" t="s">
        <v>532</v>
      </c>
      <c r="G320" s="45">
        <v>3.930688</v>
      </c>
      <c r="H320" s="45">
        <v>43.527874</v>
      </c>
      <c r="I320" s="42" t="s">
        <v>202</v>
      </c>
      <c r="J320" s="42" t="s">
        <v>133</v>
      </c>
    </row>
    <row r="321" spans="1:10">
      <c r="A321" s="41" t="s">
        <v>529</v>
      </c>
      <c r="B321" s="42" t="s">
        <v>530</v>
      </c>
      <c r="C321" s="42" t="s">
        <v>533</v>
      </c>
      <c r="D321" s="42" t="s">
        <v>126</v>
      </c>
      <c r="E321" s="42" t="s">
        <v>233</v>
      </c>
      <c r="F321" s="45" t="s">
        <v>532</v>
      </c>
      <c r="G321" s="45">
        <v>3.930688</v>
      </c>
      <c r="H321" s="45">
        <v>43.527874</v>
      </c>
      <c r="I321" s="42" t="s">
        <v>202</v>
      </c>
      <c r="J321" s="42" t="s">
        <v>133</v>
      </c>
    </row>
    <row r="322" spans="1:10">
      <c r="A322" s="41" t="s">
        <v>529</v>
      </c>
      <c r="B322" s="42" t="s">
        <v>530</v>
      </c>
      <c r="C322" s="42" t="s">
        <v>534</v>
      </c>
      <c r="D322" s="42" t="s">
        <v>126</v>
      </c>
      <c r="E322" s="42" t="s">
        <v>291</v>
      </c>
      <c r="F322" s="61">
        <v>44153</v>
      </c>
      <c r="G322" s="45">
        <v>3.696843</v>
      </c>
      <c r="H322" s="45">
        <v>43.397542</v>
      </c>
      <c r="I322" s="42" t="s">
        <v>202</v>
      </c>
      <c r="J322" s="42" t="s">
        <v>133</v>
      </c>
    </row>
    <row r="323" spans="1:10">
      <c r="A323" s="41" t="s">
        <v>529</v>
      </c>
      <c r="B323" s="42" t="s">
        <v>530</v>
      </c>
      <c r="C323" s="42" t="s">
        <v>535</v>
      </c>
      <c r="D323" s="42" t="s">
        <v>126</v>
      </c>
      <c r="E323" s="42" t="s">
        <v>291</v>
      </c>
      <c r="F323" s="61">
        <v>44153</v>
      </c>
      <c r="G323" s="45">
        <v>3.696843</v>
      </c>
      <c r="H323" s="45">
        <v>43.397542</v>
      </c>
      <c r="I323" s="42" t="s">
        <v>202</v>
      </c>
      <c r="J323" s="42" t="s">
        <v>133</v>
      </c>
    </row>
    <row r="324" spans="1:10">
      <c r="A324" s="41" t="s">
        <v>529</v>
      </c>
      <c r="B324" s="42" t="s">
        <v>530</v>
      </c>
      <c r="C324" s="42" t="s">
        <v>536</v>
      </c>
      <c r="D324" s="42" t="s">
        <v>126</v>
      </c>
      <c r="E324" s="42" t="s">
        <v>233</v>
      </c>
      <c r="F324" s="45" t="s">
        <v>537</v>
      </c>
      <c r="G324" s="45">
        <v>3.930688</v>
      </c>
      <c r="H324" s="45">
        <v>43.527874</v>
      </c>
      <c r="I324" s="42" t="s">
        <v>202</v>
      </c>
      <c r="J324" s="42" t="s">
        <v>133</v>
      </c>
    </row>
    <row r="325" spans="1:10">
      <c r="A325" s="41" t="s">
        <v>529</v>
      </c>
      <c r="B325" s="42" t="s">
        <v>530</v>
      </c>
      <c r="C325" s="42" t="s">
        <v>538</v>
      </c>
      <c r="D325" s="42" t="s">
        <v>126</v>
      </c>
      <c r="E325" s="42" t="s">
        <v>233</v>
      </c>
      <c r="F325" s="45" t="s">
        <v>537</v>
      </c>
      <c r="G325" s="45">
        <v>3.930688</v>
      </c>
      <c r="H325" s="45">
        <v>43.527874</v>
      </c>
      <c r="I325" s="42" t="s">
        <v>202</v>
      </c>
      <c r="J325" s="42" t="s">
        <v>133</v>
      </c>
    </row>
    <row r="326" spans="1:10">
      <c r="A326" s="41" t="s">
        <v>529</v>
      </c>
      <c r="B326" s="42" t="s">
        <v>530</v>
      </c>
      <c r="C326" s="42" t="s">
        <v>539</v>
      </c>
      <c r="D326" s="42" t="s">
        <v>137</v>
      </c>
      <c r="E326" s="42" t="s">
        <v>352</v>
      </c>
      <c r="F326" s="43">
        <v>43262</v>
      </c>
      <c r="G326" s="45">
        <v>-0.976326</v>
      </c>
      <c r="H326" s="45">
        <v>37.598486</v>
      </c>
      <c r="I326" s="42" t="s">
        <v>202</v>
      </c>
      <c r="J326" s="42" t="s">
        <v>133</v>
      </c>
    </row>
    <row r="327" spans="1:10">
      <c r="A327" s="41" t="s">
        <v>529</v>
      </c>
      <c r="B327" s="42" t="s">
        <v>530</v>
      </c>
      <c r="C327" s="42" t="s">
        <v>540</v>
      </c>
      <c r="D327" s="42" t="s">
        <v>137</v>
      </c>
      <c r="E327" s="42" t="s">
        <v>352</v>
      </c>
      <c r="F327" s="43">
        <v>43262</v>
      </c>
      <c r="G327" s="45">
        <v>-0.976326</v>
      </c>
      <c r="H327" s="45">
        <v>37.598486</v>
      </c>
      <c r="I327" s="42" t="s">
        <v>202</v>
      </c>
      <c r="J327" s="42" t="s">
        <v>133</v>
      </c>
    </row>
    <row r="328" spans="1:10">
      <c r="A328" s="41" t="s">
        <v>529</v>
      </c>
      <c r="B328" s="42" t="s">
        <v>530</v>
      </c>
      <c r="C328" s="42" t="s">
        <v>541</v>
      </c>
      <c r="D328" s="42" t="s">
        <v>137</v>
      </c>
      <c r="E328" s="42" t="s">
        <v>352</v>
      </c>
      <c r="F328" s="43">
        <v>43262</v>
      </c>
      <c r="G328" s="45">
        <v>-0.976326</v>
      </c>
      <c r="H328" s="45">
        <v>37.598486</v>
      </c>
      <c r="I328" s="42" t="s">
        <v>202</v>
      </c>
      <c r="J328" s="42" t="s">
        <v>133</v>
      </c>
    </row>
    <row r="329" spans="1:10">
      <c r="A329" s="41" t="s">
        <v>529</v>
      </c>
      <c r="B329" s="42" t="s">
        <v>530</v>
      </c>
      <c r="C329" s="42" t="s">
        <v>542</v>
      </c>
      <c r="D329" s="42" t="s">
        <v>137</v>
      </c>
      <c r="E329" s="42" t="s">
        <v>352</v>
      </c>
      <c r="F329" s="43">
        <v>43262</v>
      </c>
      <c r="G329" s="45">
        <v>-0.976326</v>
      </c>
      <c r="H329" s="45">
        <v>37.598486</v>
      </c>
      <c r="I329" s="42" t="s">
        <v>202</v>
      </c>
      <c r="J329" s="42" t="s">
        <v>133</v>
      </c>
    </row>
    <row r="330" spans="1:10">
      <c r="A330" s="41" t="s">
        <v>529</v>
      </c>
      <c r="B330" s="42" t="s">
        <v>530</v>
      </c>
      <c r="C330" s="42" t="s">
        <v>543</v>
      </c>
      <c r="D330" s="42" t="s">
        <v>137</v>
      </c>
      <c r="E330" s="42" t="s">
        <v>352</v>
      </c>
      <c r="F330" s="43">
        <v>43262</v>
      </c>
      <c r="G330" s="45">
        <v>-0.976326</v>
      </c>
      <c r="H330" s="45">
        <v>37.598486</v>
      </c>
      <c r="I330" s="42" t="s">
        <v>202</v>
      </c>
      <c r="J330" s="42" t="s">
        <v>133</v>
      </c>
    </row>
    <row r="331" spans="1:10">
      <c r="A331" s="41" t="s">
        <v>529</v>
      </c>
      <c r="B331" s="42" t="s">
        <v>530</v>
      </c>
      <c r="C331" s="42" t="s">
        <v>544</v>
      </c>
      <c r="D331" s="42" t="s">
        <v>137</v>
      </c>
      <c r="E331" s="42" t="s">
        <v>545</v>
      </c>
      <c r="F331" s="43">
        <v>43323</v>
      </c>
      <c r="G331" s="45">
        <v>-1.25697</v>
      </c>
      <c r="H331" s="45">
        <v>37.562338</v>
      </c>
      <c r="I331" s="42" t="s">
        <v>202</v>
      </c>
      <c r="J331" s="42" t="s">
        <v>133</v>
      </c>
    </row>
    <row r="332" spans="1:10">
      <c r="A332" s="41" t="s">
        <v>529</v>
      </c>
      <c r="B332" s="42" t="s">
        <v>530</v>
      </c>
      <c r="C332" s="42" t="s">
        <v>546</v>
      </c>
      <c r="D332" s="42" t="s">
        <v>146</v>
      </c>
      <c r="E332" s="42" t="s">
        <v>331</v>
      </c>
      <c r="F332" s="45" t="s">
        <v>176</v>
      </c>
      <c r="G332" s="45">
        <v>-8.107539</v>
      </c>
      <c r="H332" s="45">
        <v>37.068874</v>
      </c>
      <c r="I332" s="42" t="s">
        <v>202</v>
      </c>
      <c r="J332" s="42" t="s">
        <v>133</v>
      </c>
    </row>
    <row r="333" spans="1:10">
      <c r="A333" s="41" t="s">
        <v>529</v>
      </c>
      <c r="B333" s="42" t="s">
        <v>530</v>
      </c>
      <c r="C333" s="42" t="s">
        <v>547</v>
      </c>
      <c r="D333" s="42" t="s">
        <v>146</v>
      </c>
      <c r="E333" s="42" t="s">
        <v>331</v>
      </c>
      <c r="F333" s="45" t="s">
        <v>176</v>
      </c>
      <c r="G333" s="45">
        <v>-8.107539</v>
      </c>
      <c r="H333" s="45">
        <v>37.068874</v>
      </c>
      <c r="I333" s="42" t="s">
        <v>202</v>
      </c>
      <c r="J333" s="42" t="s">
        <v>133</v>
      </c>
    </row>
    <row r="334" spans="1:10">
      <c r="A334" s="41" t="s">
        <v>529</v>
      </c>
      <c r="B334" s="42" t="s">
        <v>530</v>
      </c>
      <c r="C334" s="42" t="s">
        <v>548</v>
      </c>
      <c r="D334" s="42" t="s">
        <v>146</v>
      </c>
      <c r="E334" s="42" t="s">
        <v>331</v>
      </c>
      <c r="F334" s="45" t="s">
        <v>176</v>
      </c>
      <c r="G334" s="45">
        <v>-8.107539</v>
      </c>
      <c r="H334" s="45">
        <v>37.068874</v>
      </c>
      <c r="I334" s="42" t="s">
        <v>202</v>
      </c>
      <c r="J334" s="42" t="s">
        <v>133</v>
      </c>
    </row>
    <row r="335" spans="1:10">
      <c r="A335" s="41" t="s">
        <v>529</v>
      </c>
      <c r="B335" s="42" t="s">
        <v>530</v>
      </c>
      <c r="C335" s="42" t="s">
        <v>549</v>
      </c>
      <c r="D335" s="42" t="s">
        <v>146</v>
      </c>
      <c r="E335" s="42" t="s">
        <v>331</v>
      </c>
      <c r="F335" s="45" t="s">
        <v>176</v>
      </c>
      <c r="G335" s="45">
        <v>-8.107539</v>
      </c>
      <c r="H335" s="45">
        <v>37.068874</v>
      </c>
      <c r="I335" s="42" t="s">
        <v>202</v>
      </c>
      <c r="J335" s="42" t="s">
        <v>133</v>
      </c>
    </row>
    <row r="336" spans="1:10">
      <c r="A336" s="41" t="s">
        <v>529</v>
      </c>
      <c r="B336" s="42" t="s">
        <v>530</v>
      </c>
      <c r="C336" s="42" t="s">
        <v>550</v>
      </c>
      <c r="D336" s="42" t="s">
        <v>146</v>
      </c>
      <c r="E336" s="42" t="s">
        <v>331</v>
      </c>
      <c r="F336" s="45" t="s">
        <v>176</v>
      </c>
      <c r="G336" s="45">
        <v>-8.107539</v>
      </c>
      <c r="H336" s="45">
        <v>37.068874</v>
      </c>
      <c r="I336" s="42" t="s">
        <v>202</v>
      </c>
      <c r="J336" s="42" t="s">
        <v>133</v>
      </c>
    </row>
    <row r="337" spans="1:10">
      <c r="A337" s="41" t="s">
        <v>529</v>
      </c>
      <c r="B337" s="42" t="s">
        <v>530</v>
      </c>
      <c r="C337" s="42" t="s">
        <v>551</v>
      </c>
      <c r="D337" s="42" t="s">
        <v>146</v>
      </c>
      <c r="E337" s="42" t="s">
        <v>331</v>
      </c>
      <c r="F337" s="45" t="s">
        <v>176</v>
      </c>
      <c r="G337" s="45">
        <v>-8.107539</v>
      </c>
      <c r="H337" s="45">
        <v>37.068874</v>
      </c>
      <c r="I337" s="42" t="s">
        <v>202</v>
      </c>
      <c r="J337" s="42" t="s">
        <v>133</v>
      </c>
    </row>
    <row r="338" spans="1:10">
      <c r="A338" s="41" t="s">
        <v>529</v>
      </c>
      <c r="B338" s="42" t="s">
        <v>530</v>
      </c>
      <c r="C338" s="42" t="s">
        <v>552</v>
      </c>
      <c r="D338" s="42" t="s">
        <v>150</v>
      </c>
      <c r="E338" s="42" t="s">
        <v>151</v>
      </c>
      <c r="F338" s="45" t="s">
        <v>220</v>
      </c>
      <c r="G338" s="45">
        <v>-1.66648</v>
      </c>
      <c r="H338" s="45">
        <v>43.386048</v>
      </c>
      <c r="I338" s="42" t="s">
        <v>202</v>
      </c>
      <c r="J338" s="42" t="s">
        <v>133</v>
      </c>
    </row>
    <row r="339" spans="1:10">
      <c r="A339" s="41" t="s">
        <v>529</v>
      </c>
      <c r="B339" s="42" t="s">
        <v>530</v>
      </c>
      <c r="C339" s="42" t="s">
        <v>553</v>
      </c>
      <c r="D339" s="42" t="s">
        <v>150</v>
      </c>
      <c r="E339" s="42" t="s">
        <v>151</v>
      </c>
      <c r="F339" s="45" t="s">
        <v>220</v>
      </c>
      <c r="G339" s="45">
        <v>-1.66648</v>
      </c>
      <c r="H339" s="45">
        <v>43.386048</v>
      </c>
      <c r="I339" s="42" t="s">
        <v>202</v>
      </c>
      <c r="J339" s="42" t="s">
        <v>133</v>
      </c>
    </row>
    <row r="340" spans="1:10">
      <c r="A340" s="41" t="s">
        <v>529</v>
      </c>
      <c r="B340" s="42" t="s">
        <v>530</v>
      </c>
      <c r="C340" s="42" t="s">
        <v>554</v>
      </c>
      <c r="D340" s="42" t="s">
        <v>150</v>
      </c>
      <c r="E340" s="42" t="s">
        <v>151</v>
      </c>
      <c r="F340" s="45" t="s">
        <v>220</v>
      </c>
      <c r="G340" s="45">
        <v>-1.66648</v>
      </c>
      <c r="H340" s="45">
        <v>43.386048</v>
      </c>
      <c r="I340" s="42" t="s">
        <v>202</v>
      </c>
      <c r="J340" s="42" t="s">
        <v>133</v>
      </c>
    </row>
    <row r="341" spans="1:10">
      <c r="A341" s="41" t="s">
        <v>529</v>
      </c>
      <c r="B341" s="42" t="s">
        <v>530</v>
      </c>
      <c r="C341" s="42" t="s">
        <v>555</v>
      </c>
      <c r="D341" s="42" t="s">
        <v>150</v>
      </c>
      <c r="E341" s="42" t="s">
        <v>151</v>
      </c>
      <c r="F341" s="45" t="s">
        <v>220</v>
      </c>
      <c r="G341" s="45">
        <v>-1.66648</v>
      </c>
      <c r="H341" s="45">
        <v>43.386048</v>
      </c>
      <c r="I341" s="42" t="s">
        <v>202</v>
      </c>
      <c r="J341" s="42" t="s">
        <v>133</v>
      </c>
    </row>
    <row r="342" spans="1:10">
      <c r="A342" s="41" t="s">
        <v>529</v>
      </c>
      <c r="B342" s="42" t="s">
        <v>530</v>
      </c>
      <c r="C342" s="42" t="s">
        <v>556</v>
      </c>
      <c r="D342" s="42" t="s">
        <v>150</v>
      </c>
      <c r="E342" s="42" t="s">
        <v>151</v>
      </c>
      <c r="F342" s="45" t="s">
        <v>220</v>
      </c>
      <c r="G342" s="45">
        <v>-1.66648</v>
      </c>
      <c r="H342" s="45">
        <v>43.386048</v>
      </c>
      <c r="I342" s="42" t="s">
        <v>202</v>
      </c>
      <c r="J342" s="42" t="s">
        <v>133</v>
      </c>
    </row>
    <row r="343" spans="1:10">
      <c r="A343" s="41" t="s">
        <v>529</v>
      </c>
      <c r="B343" s="42" t="s">
        <v>530</v>
      </c>
      <c r="C343" s="42" t="s">
        <v>557</v>
      </c>
      <c r="D343" s="42" t="s">
        <v>150</v>
      </c>
      <c r="E343" s="42" t="s">
        <v>151</v>
      </c>
      <c r="F343" s="45" t="s">
        <v>220</v>
      </c>
      <c r="G343" s="45">
        <v>-1.66648</v>
      </c>
      <c r="H343" s="45">
        <v>43.386048</v>
      </c>
      <c r="I343" s="42" t="s">
        <v>202</v>
      </c>
      <c r="J343" s="42" t="s">
        <v>133</v>
      </c>
    </row>
    <row r="344" spans="1:10">
      <c r="A344" s="46" t="s">
        <v>558</v>
      </c>
      <c r="B344" s="47" t="s">
        <v>559</v>
      </c>
      <c r="C344" s="47" t="s">
        <v>560</v>
      </c>
      <c r="D344" s="47" t="s">
        <v>126</v>
      </c>
      <c r="E344" s="47" t="s">
        <v>263</v>
      </c>
      <c r="F344" s="49" t="s">
        <v>193</v>
      </c>
      <c r="G344" s="49">
        <v>3.60917</v>
      </c>
      <c r="H344" s="49">
        <v>43.391472</v>
      </c>
      <c r="I344" s="47" t="s">
        <v>211</v>
      </c>
      <c r="J344" s="47" t="s">
        <v>129</v>
      </c>
    </row>
    <row r="345" spans="1:10">
      <c r="A345" s="46" t="s">
        <v>558</v>
      </c>
      <c r="B345" s="47" t="s">
        <v>559</v>
      </c>
      <c r="C345" s="47" t="s">
        <v>561</v>
      </c>
      <c r="D345" s="47" t="s">
        <v>126</v>
      </c>
      <c r="E345" s="47" t="s">
        <v>263</v>
      </c>
      <c r="F345" s="49" t="s">
        <v>193</v>
      </c>
      <c r="G345" s="49">
        <v>3.60917</v>
      </c>
      <c r="H345" s="49">
        <v>43.391472</v>
      </c>
      <c r="I345" s="47" t="s">
        <v>211</v>
      </c>
      <c r="J345" s="47" t="s">
        <v>129</v>
      </c>
    </row>
    <row r="346" spans="1:10">
      <c r="A346" s="46" t="s">
        <v>558</v>
      </c>
      <c r="B346" s="47" t="s">
        <v>559</v>
      </c>
      <c r="C346" s="47" t="s">
        <v>562</v>
      </c>
      <c r="D346" s="47" t="s">
        <v>126</v>
      </c>
      <c r="E346" s="47" t="s">
        <v>263</v>
      </c>
      <c r="F346" s="49" t="s">
        <v>193</v>
      </c>
      <c r="G346" s="49">
        <v>3.60917</v>
      </c>
      <c r="H346" s="49">
        <v>43.391472</v>
      </c>
      <c r="I346" s="47" t="s">
        <v>211</v>
      </c>
      <c r="J346" s="47" t="s">
        <v>129</v>
      </c>
    </row>
    <row r="347" spans="1:10">
      <c r="A347" s="46" t="s">
        <v>558</v>
      </c>
      <c r="B347" s="47" t="s">
        <v>559</v>
      </c>
      <c r="C347" s="47" t="s">
        <v>563</v>
      </c>
      <c r="D347" s="47" t="s">
        <v>126</v>
      </c>
      <c r="E347" s="47" t="s">
        <v>263</v>
      </c>
      <c r="F347" s="49" t="s">
        <v>193</v>
      </c>
      <c r="G347" s="49">
        <v>3.60917</v>
      </c>
      <c r="H347" s="49">
        <v>43.391472</v>
      </c>
      <c r="I347" s="47" t="s">
        <v>211</v>
      </c>
      <c r="J347" s="47" t="s">
        <v>129</v>
      </c>
    </row>
    <row r="348" spans="1:10">
      <c r="A348" s="46" t="s">
        <v>558</v>
      </c>
      <c r="B348" s="47" t="s">
        <v>559</v>
      </c>
      <c r="C348" s="47" t="s">
        <v>564</v>
      </c>
      <c r="D348" s="47" t="s">
        <v>126</v>
      </c>
      <c r="E348" s="47" t="s">
        <v>263</v>
      </c>
      <c r="F348" s="49" t="s">
        <v>193</v>
      </c>
      <c r="G348" s="49">
        <v>3.60917</v>
      </c>
      <c r="H348" s="49">
        <v>43.391472</v>
      </c>
      <c r="I348" s="47" t="s">
        <v>211</v>
      </c>
      <c r="J348" s="47" t="s">
        <v>129</v>
      </c>
    </row>
    <row r="349" spans="1:10">
      <c r="A349" s="46" t="s">
        <v>558</v>
      </c>
      <c r="B349" s="47" t="s">
        <v>559</v>
      </c>
      <c r="C349" s="47" t="s">
        <v>565</v>
      </c>
      <c r="D349" s="47" t="s">
        <v>126</v>
      </c>
      <c r="E349" s="47" t="s">
        <v>263</v>
      </c>
      <c r="F349" s="49" t="s">
        <v>193</v>
      </c>
      <c r="G349" s="49">
        <v>3.60917</v>
      </c>
      <c r="H349" s="49">
        <v>43.391472</v>
      </c>
      <c r="I349" s="47" t="s">
        <v>211</v>
      </c>
      <c r="J349" s="47" t="s">
        <v>129</v>
      </c>
    </row>
    <row r="350" spans="1:10">
      <c r="A350" s="56" t="s">
        <v>558</v>
      </c>
      <c r="B350" s="57" t="s">
        <v>559</v>
      </c>
      <c r="C350" s="57" t="s">
        <v>566</v>
      </c>
      <c r="D350" s="57" t="s">
        <v>137</v>
      </c>
      <c r="E350" s="57" t="s">
        <v>271</v>
      </c>
      <c r="F350" s="59" t="s">
        <v>567</v>
      </c>
      <c r="G350" s="59">
        <v>-0.784202</v>
      </c>
      <c r="H350" s="59">
        <v>37.652104</v>
      </c>
      <c r="I350" s="57" t="s">
        <v>128</v>
      </c>
      <c r="J350" s="57" t="s">
        <v>129</v>
      </c>
    </row>
    <row r="351" spans="1:10">
      <c r="A351" s="56" t="s">
        <v>558</v>
      </c>
      <c r="B351" s="57" t="s">
        <v>559</v>
      </c>
      <c r="C351" s="57" t="s">
        <v>568</v>
      </c>
      <c r="D351" s="57" t="s">
        <v>137</v>
      </c>
      <c r="E351" s="57" t="s">
        <v>271</v>
      </c>
      <c r="F351" s="59" t="s">
        <v>567</v>
      </c>
      <c r="G351" s="59">
        <v>-0.784202</v>
      </c>
      <c r="H351" s="59">
        <v>37.652104</v>
      </c>
      <c r="I351" s="57" t="s">
        <v>128</v>
      </c>
      <c r="J351" s="57" t="s">
        <v>129</v>
      </c>
    </row>
    <row r="352" spans="1:10">
      <c r="A352" s="56" t="s">
        <v>558</v>
      </c>
      <c r="B352" s="57" t="s">
        <v>559</v>
      </c>
      <c r="C352" s="57" t="s">
        <v>569</v>
      </c>
      <c r="D352" s="57" t="s">
        <v>137</v>
      </c>
      <c r="E352" s="57" t="s">
        <v>271</v>
      </c>
      <c r="F352" s="59" t="s">
        <v>567</v>
      </c>
      <c r="G352" s="59">
        <v>-0.784202</v>
      </c>
      <c r="H352" s="59">
        <v>37.652104</v>
      </c>
      <c r="I352" s="57" t="s">
        <v>128</v>
      </c>
      <c r="J352" s="57" t="s">
        <v>129</v>
      </c>
    </row>
    <row r="353" spans="1:10">
      <c r="A353" s="56" t="s">
        <v>558</v>
      </c>
      <c r="B353" s="57" t="s">
        <v>559</v>
      </c>
      <c r="C353" s="57" t="s">
        <v>570</v>
      </c>
      <c r="D353" s="57" t="s">
        <v>137</v>
      </c>
      <c r="E353" s="57" t="s">
        <v>271</v>
      </c>
      <c r="F353" s="59" t="s">
        <v>567</v>
      </c>
      <c r="G353" s="59">
        <v>-0.784202</v>
      </c>
      <c r="H353" s="59">
        <v>37.652104</v>
      </c>
      <c r="I353" s="57" t="s">
        <v>128</v>
      </c>
      <c r="J353" s="57" t="s">
        <v>129</v>
      </c>
    </row>
    <row r="354" spans="1:10">
      <c r="A354" s="56" t="s">
        <v>558</v>
      </c>
      <c r="B354" s="57" t="s">
        <v>559</v>
      </c>
      <c r="C354" s="57" t="s">
        <v>571</v>
      </c>
      <c r="D354" s="57" t="s">
        <v>137</v>
      </c>
      <c r="E354" s="57" t="s">
        <v>271</v>
      </c>
      <c r="F354" s="59" t="s">
        <v>567</v>
      </c>
      <c r="G354" s="59">
        <v>-0.784202</v>
      </c>
      <c r="H354" s="59">
        <v>37.652104</v>
      </c>
      <c r="I354" s="57" t="s">
        <v>128</v>
      </c>
      <c r="J354" s="57" t="s">
        <v>129</v>
      </c>
    </row>
    <row r="355" spans="1:10">
      <c r="A355" s="56" t="s">
        <v>558</v>
      </c>
      <c r="B355" s="57" t="s">
        <v>559</v>
      </c>
      <c r="C355" s="57" t="s">
        <v>572</v>
      </c>
      <c r="D355" s="57" t="s">
        <v>137</v>
      </c>
      <c r="E355" s="57" t="s">
        <v>271</v>
      </c>
      <c r="F355" s="59" t="s">
        <v>567</v>
      </c>
      <c r="G355" s="59">
        <v>-0.784202</v>
      </c>
      <c r="H355" s="59">
        <v>37.652104</v>
      </c>
      <c r="I355" s="57" t="s">
        <v>128</v>
      </c>
      <c r="J355" s="57" t="s">
        <v>129</v>
      </c>
    </row>
    <row r="356" spans="1:10">
      <c r="A356" s="56" t="s">
        <v>558</v>
      </c>
      <c r="B356" s="57" t="s">
        <v>559</v>
      </c>
      <c r="C356" s="57" t="s">
        <v>573</v>
      </c>
      <c r="D356" s="57" t="s">
        <v>146</v>
      </c>
      <c r="E356" s="57" t="s">
        <v>574</v>
      </c>
      <c r="F356" s="59" t="s">
        <v>210</v>
      </c>
      <c r="G356" s="59">
        <v>-7.989293</v>
      </c>
      <c r="H356" s="59">
        <v>37.005705</v>
      </c>
      <c r="I356" s="57" t="s">
        <v>128</v>
      </c>
      <c r="J356" s="57" t="s">
        <v>129</v>
      </c>
    </row>
    <row r="357" spans="1:10">
      <c r="A357" s="56" t="s">
        <v>558</v>
      </c>
      <c r="B357" s="57" t="s">
        <v>559</v>
      </c>
      <c r="C357" s="57" t="s">
        <v>575</v>
      </c>
      <c r="D357" s="57" t="s">
        <v>146</v>
      </c>
      <c r="E357" s="57" t="s">
        <v>574</v>
      </c>
      <c r="F357" s="59" t="s">
        <v>210</v>
      </c>
      <c r="G357" s="59">
        <v>-7.989293</v>
      </c>
      <c r="H357" s="59">
        <v>37.005705</v>
      </c>
      <c r="I357" s="57" t="s">
        <v>128</v>
      </c>
      <c r="J357" s="57" t="s">
        <v>129</v>
      </c>
    </row>
    <row r="358" spans="1:10">
      <c r="A358" s="56" t="s">
        <v>558</v>
      </c>
      <c r="B358" s="57" t="s">
        <v>559</v>
      </c>
      <c r="C358" s="57" t="s">
        <v>576</v>
      </c>
      <c r="D358" s="57" t="s">
        <v>146</v>
      </c>
      <c r="E358" s="57" t="s">
        <v>574</v>
      </c>
      <c r="F358" s="59" t="s">
        <v>210</v>
      </c>
      <c r="G358" s="59">
        <v>-7.989293</v>
      </c>
      <c r="H358" s="59">
        <v>37.005705</v>
      </c>
      <c r="I358" s="57" t="s">
        <v>128</v>
      </c>
      <c r="J358" s="57" t="s">
        <v>129</v>
      </c>
    </row>
    <row r="359" spans="1:10">
      <c r="A359" s="56" t="s">
        <v>558</v>
      </c>
      <c r="B359" s="57" t="s">
        <v>559</v>
      </c>
      <c r="C359" s="57" t="s">
        <v>577</v>
      </c>
      <c r="D359" s="57" t="s">
        <v>146</v>
      </c>
      <c r="E359" s="57" t="s">
        <v>574</v>
      </c>
      <c r="F359" s="59" t="s">
        <v>210</v>
      </c>
      <c r="G359" s="59">
        <v>-7.989293</v>
      </c>
      <c r="H359" s="59">
        <v>37.005705</v>
      </c>
      <c r="I359" s="57" t="s">
        <v>128</v>
      </c>
      <c r="J359" s="57" t="s">
        <v>129</v>
      </c>
    </row>
    <row r="360" spans="1:10">
      <c r="A360" s="56" t="s">
        <v>558</v>
      </c>
      <c r="B360" s="57" t="s">
        <v>559</v>
      </c>
      <c r="C360" s="57" t="s">
        <v>578</v>
      </c>
      <c r="D360" s="57" t="s">
        <v>146</v>
      </c>
      <c r="E360" s="57" t="s">
        <v>574</v>
      </c>
      <c r="F360" s="59" t="s">
        <v>210</v>
      </c>
      <c r="G360" s="59">
        <v>-7.989293</v>
      </c>
      <c r="H360" s="59">
        <v>37.005705</v>
      </c>
      <c r="I360" s="57" t="s">
        <v>128</v>
      </c>
      <c r="J360" s="57" t="s">
        <v>129</v>
      </c>
    </row>
    <row r="361" spans="1:10">
      <c r="A361" s="56" t="s">
        <v>558</v>
      </c>
      <c r="B361" s="57" t="s">
        <v>559</v>
      </c>
      <c r="C361" s="57" t="s">
        <v>579</v>
      </c>
      <c r="D361" s="57" t="s">
        <v>146</v>
      </c>
      <c r="E361" s="57" t="s">
        <v>574</v>
      </c>
      <c r="F361" s="59" t="s">
        <v>210</v>
      </c>
      <c r="G361" s="59">
        <v>-7.989293</v>
      </c>
      <c r="H361" s="59">
        <v>37.005705</v>
      </c>
      <c r="I361" s="57" t="s">
        <v>128</v>
      </c>
      <c r="J361" s="57" t="s">
        <v>129</v>
      </c>
    </row>
    <row r="362" spans="1:10">
      <c r="A362" s="56" t="s">
        <v>558</v>
      </c>
      <c r="B362" s="57" t="s">
        <v>559</v>
      </c>
      <c r="C362" s="57" t="s">
        <v>580</v>
      </c>
      <c r="D362" s="57" t="s">
        <v>150</v>
      </c>
      <c r="E362" s="57" t="s">
        <v>495</v>
      </c>
      <c r="F362" s="59" t="s">
        <v>254</v>
      </c>
      <c r="G362" s="59">
        <v>-1.234251</v>
      </c>
      <c r="H362" s="59">
        <v>44.68778</v>
      </c>
      <c r="I362" s="57" t="s">
        <v>128</v>
      </c>
      <c r="J362" s="57" t="s">
        <v>133</v>
      </c>
    </row>
    <row r="363" spans="1:10">
      <c r="A363" s="56" t="s">
        <v>558</v>
      </c>
      <c r="B363" s="57" t="s">
        <v>559</v>
      </c>
      <c r="C363" s="57" t="s">
        <v>581</v>
      </c>
      <c r="D363" s="57" t="s">
        <v>150</v>
      </c>
      <c r="E363" s="57" t="s">
        <v>495</v>
      </c>
      <c r="F363" s="59" t="s">
        <v>254</v>
      </c>
      <c r="G363" s="59">
        <v>-1.234251</v>
      </c>
      <c r="H363" s="59">
        <v>44.68778</v>
      </c>
      <c r="I363" s="57" t="s">
        <v>128</v>
      </c>
      <c r="J363" s="57" t="s">
        <v>133</v>
      </c>
    </row>
    <row r="364" spans="1:10">
      <c r="A364" s="56" t="s">
        <v>558</v>
      </c>
      <c r="B364" s="57" t="s">
        <v>559</v>
      </c>
      <c r="C364" s="57" t="s">
        <v>582</v>
      </c>
      <c r="D364" s="57" t="s">
        <v>150</v>
      </c>
      <c r="E364" s="57" t="s">
        <v>495</v>
      </c>
      <c r="F364" s="59" t="s">
        <v>254</v>
      </c>
      <c r="G364" s="59">
        <v>-1.234251</v>
      </c>
      <c r="H364" s="59">
        <v>44.68778</v>
      </c>
      <c r="I364" s="57" t="s">
        <v>128</v>
      </c>
      <c r="J364" s="57" t="s">
        <v>133</v>
      </c>
    </row>
    <row r="365" spans="1:10">
      <c r="A365" s="56" t="s">
        <v>558</v>
      </c>
      <c r="B365" s="57" t="s">
        <v>559</v>
      </c>
      <c r="C365" s="57" t="s">
        <v>583</v>
      </c>
      <c r="D365" s="57" t="s">
        <v>150</v>
      </c>
      <c r="E365" s="57" t="s">
        <v>495</v>
      </c>
      <c r="F365" s="59" t="s">
        <v>254</v>
      </c>
      <c r="G365" s="59">
        <v>-1.234251</v>
      </c>
      <c r="H365" s="59">
        <v>44.68778</v>
      </c>
      <c r="I365" s="57" t="s">
        <v>128</v>
      </c>
      <c r="J365" s="57" t="s">
        <v>133</v>
      </c>
    </row>
    <row r="366" spans="1:10">
      <c r="A366" s="56" t="s">
        <v>558</v>
      </c>
      <c r="B366" s="57" t="s">
        <v>559</v>
      </c>
      <c r="C366" s="57" t="s">
        <v>584</v>
      </c>
      <c r="D366" s="57" t="s">
        <v>150</v>
      </c>
      <c r="E366" s="57" t="s">
        <v>495</v>
      </c>
      <c r="F366" s="59" t="s">
        <v>254</v>
      </c>
      <c r="G366" s="59">
        <v>-1.234251</v>
      </c>
      <c r="H366" s="59">
        <v>44.68778</v>
      </c>
      <c r="I366" s="57" t="s">
        <v>128</v>
      </c>
      <c r="J366" s="57" t="s">
        <v>133</v>
      </c>
    </row>
    <row r="367" ht="15.75" spans="1:10">
      <c r="A367" s="62" t="s">
        <v>558</v>
      </c>
      <c r="B367" s="63" t="s">
        <v>559</v>
      </c>
      <c r="C367" s="63" t="s">
        <v>585</v>
      </c>
      <c r="D367" s="63" t="s">
        <v>150</v>
      </c>
      <c r="E367" s="63" t="s">
        <v>495</v>
      </c>
      <c r="F367" s="64" t="s">
        <v>254</v>
      </c>
      <c r="G367" s="64">
        <v>-1.234251</v>
      </c>
      <c r="H367" s="64">
        <v>44.68778</v>
      </c>
      <c r="I367" s="63" t="s">
        <v>128</v>
      </c>
      <c r="J367" s="63" t="s">
        <v>133</v>
      </c>
    </row>
    <row r="368" ht="15.7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H9" sqref="H9"/>
    </sheetView>
  </sheetViews>
  <sheetFormatPr defaultColWidth="9.14285714285714" defaultRowHeight="15"/>
  <cols>
    <col min="1" max="1" width="25.8571428571429" style="2" customWidth="1"/>
    <col min="2" max="2" width="31.5714285714286" style="2" customWidth="1"/>
    <col min="3" max="4" width="14" style="2" customWidth="1"/>
    <col min="5" max="5" width="10.5714285714286" style="1" customWidth="1"/>
    <col min="6" max="6" width="14.2857142857143" style="1" customWidth="1"/>
    <col min="7" max="7" width="12.8571428571429" style="2" customWidth="1"/>
    <col min="8" max="8" width="14.4285714285714" style="1" customWidth="1"/>
    <col min="9" max="9" width="9.42857142857143" style="1" customWidth="1"/>
    <col min="10" max="10" width="9" style="1" customWidth="1"/>
    <col min="11" max="11" width="15.4285714285714" style="1" customWidth="1"/>
    <col min="12" max="12" width="16.5714285714286" style="1" customWidth="1"/>
    <col min="13" max="13" width="14.4285714285714" style="1" customWidth="1"/>
    <col min="14" max="14" width="17.5714285714286" style="30" customWidth="1"/>
    <col min="15" max="16384" width="9.14285714285714" style="2"/>
  </cols>
  <sheetData>
    <row r="1" s="2" customFormat="1" spans="1:14">
      <c r="A1" s="31" t="s">
        <v>586</v>
      </c>
      <c r="B1" s="31" t="s">
        <v>59</v>
      </c>
      <c r="C1" s="31" t="s">
        <v>56</v>
      </c>
      <c r="D1" s="31" t="s">
        <v>587</v>
      </c>
      <c r="E1" s="32" t="s">
        <v>30</v>
      </c>
      <c r="F1" s="32" t="s">
        <v>33</v>
      </c>
      <c r="G1" s="32" t="s">
        <v>36</v>
      </c>
      <c r="H1" s="32" t="s">
        <v>39</v>
      </c>
      <c r="I1" s="32" t="s">
        <v>42</v>
      </c>
      <c r="J1" s="32" t="s">
        <v>45</v>
      </c>
      <c r="K1" s="32" t="s">
        <v>47</v>
      </c>
      <c r="L1" s="32" t="s">
        <v>49</v>
      </c>
      <c r="M1" s="32" t="s">
        <v>51</v>
      </c>
      <c r="N1" s="34"/>
    </row>
    <row r="2" s="2" customFormat="1" spans="1:14">
      <c r="A2" s="13" t="s">
        <v>123</v>
      </c>
      <c r="B2" s="13" t="s">
        <v>588</v>
      </c>
      <c r="C2" s="13" t="s">
        <v>124</v>
      </c>
      <c r="D2" s="13" t="s">
        <v>589</v>
      </c>
      <c r="E2" s="13">
        <v>7</v>
      </c>
      <c r="F2" s="13">
        <v>2.28</v>
      </c>
      <c r="G2" s="13" t="s">
        <v>193</v>
      </c>
      <c r="H2" s="13">
        <v>3.3</v>
      </c>
      <c r="I2" s="13">
        <v>1.5</v>
      </c>
      <c r="J2" s="13">
        <v>6</v>
      </c>
      <c r="K2" s="13">
        <v>4.5</v>
      </c>
      <c r="L2" s="13" t="s">
        <v>590</v>
      </c>
      <c r="M2" s="13" t="s">
        <v>591</v>
      </c>
      <c r="N2" s="35"/>
    </row>
    <row r="3" s="2" customFormat="1" spans="1:14">
      <c r="A3" s="13" t="s">
        <v>158</v>
      </c>
      <c r="B3" s="13" t="s">
        <v>592</v>
      </c>
      <c r="C3" s="13" t="s">
        <v>159</v>
      </c>
      <c r="D3" s="13" t="s">
        <v>593</v>
      </c>
      <c r="E3" s="13">
        <v>27.2</v>
      </c>
      <c r="F3" s="13">
        <v>3.24</v>
      </c>
      <c r="G3" s="13">
        <f>61981/365</f>
        <v>169.81095890411</v>
      </c>
      <c r="H3" s="13">
        <v>0.63</v>
      </c>
      <c r="I3" s="13">
        <v>1</v>
      </c>
      <c r="J3" s="13">
        <v>7</v>
      </c>
      <c r="K3" s="13">
        <v>6</v>
      </c>
      <c r="L3" s="13" t="s">
        <v>591</v>
      </c>
      <c r="M3" s="13" t="s">
        <v>590</v>
      </c>
      <c r="N3" s="35"/>
    </row>
    <row r="4" s="2" customFormat="1" spans="1:14">
      <c r="A4" s="13" t="s">
        <v>189</v>
      </c>
      <c r="B4" s="13" t="s">
        <v>594</v>
      </c>
      <c r="C4" s="13" t="s">
        <v>190</v>
      </c>
      <c r="D4" s="13" t="s">
        <v>595</v>
      </c>
      <c r="E4" s="13">
        <v>102.15</v>
      </c>
      <c r="F4" s="13">
        <v>3.47</v>
      </c>
      <c r="G4" s="13">
        <f>4539330/365</f>
        <v>12436.5205479452</v>
      </c>
      <c r="H4" s="13">
        <v>1.15</v>
      </c>
      <c r="I4" s="13">
        <v>3</v>
      </c>
      <c r="J4" s="13">
        <v>15</v>
      </c>
      <c r="K4" s="13">
        <v>12</v>
      </c>
      <c r="L4" s="13" t="s">
        <v>590</v>
      </c>
      <c r="M4" s="13" t="s">
        <v>590</v>
      </c>
      <c r="N4" s="35"/>
    </row>
    <row r="5" s="2" customFormat="1" spans="1:14">
      <c r="A5" s="13" t="s">
        <v>227</v>
      </c>
      <c r="B5" s="13" t="s">
        <v>596</v>
      </c>
      <c r="C5" s="13" t="s">
        <v>228</v>
      </c>
      <c r="D5" s="13" t="s">
        <v>597</v>
      </c>
      <c r="E5" s="13">
        <v>49.69</v>
      </c>
      <c r="F5" s="13">
        <v>3.07</v>
      </c>
      <c r="G5" s="13">
        <f>101424/365</f>
        <v>277.87397260274</v>
      </c>
      <c r="H5" s="13">
        <v>0.87</v>
      </c>
      <c r="I5" s="13">
        <v>2</v>
      </c>
      <c r="J5" s="13">
        <v>10</v>
      </c>
      <c r="K5" s="13">
        <v>8</v>
      </c>
      <c r="L5" s="13" t="s">
        <v>591</v>
      </c>
      <c r="M5" s="13" t="s">
        <v>590</v>
      </c>
      <c r="N5" s="35"/>
    </row>
    <row r="6" s="2" customFormat="1" spans="1:14">
      <c r="A6" s="13" t="s">
        <v>260</v>
      </c>
      <c r="B6" s="13" t="s">
        <v>598</v>
      </c>
      <c r="C6" s="13" t="s">
        <v>261</v>
      </c>
      <c r="D6" s="13" t="s">
        <v>599</v>
      </c>
      <c r="E6" s="13">
        <v>19.8</v>
      </c>
      <c r="F6" s="13">
        <v>3.5</v>
      </c>
      <c r="G6" s="13">
        <f>441.48/365</f>
        <v>1.20953424657534</v>
      </c>
      <c r="H6" s="13">
        <v>12</v>
      </c>
      <c r="I6" s="13">
        <v>0.5</v>
      </c>
      <c r="J6" s="13">
        <v>5</v>
      </c>
      <c r="K6" s="13">
        <v>4.5</v>
      </c>
      <c r="L6" s="13" t="s">
        <v>590</v>
      </c>
      <c r="M6" s="13" t="s">
        <v>591</v>
      </c>
      <c r="N6" s="35"/>
    </row>
    <row r="7" s="2" customFormat="1" spans="1:14">
      <c r="A7" s="13" t="s">
        <v>288</v>
      </c>
      <c r="B7" s="13" t="s">
        <v>600</v>
      </c>
      <c r="C7" s="13" t="s">
        <v>289</v>
      </c>
      <c r="D7" s="13" t="s">
        <v>601</v>
      </c>
      <c r="E7" s="13">
        <v>103</v>
      </c>
      <c r="F7" s="13">
        <v>4.23</v>
      </c>
      <c r="G7" s="13">
        <f>840970/365</f>
        <v>2304.02739726027</v>
      </c>
      <c r="H7" s="13">
        <v>1.88</v>
      </c>
      <c r="I7" s="13">
        <v>7.5</v>
      </c>
      <c r="J7" s="13">
        <v>21</v>
      </c>
      <c r="K7" s="13">
        <v>13.5</v>
      </c>
      <c r="L7" s="13" t="s">
        <v>590</v>
      </c>
      <c r="M7" s="13" t="s">
        <v>590</v>
      </c>
      <c r="N7" s="35"/>
    </row>
    <row r="8" s="2" customFormat="1" spans="1:14">
      <c r="A8" s="13" t="s">
        <v>315</v>
      </c>
      <c r="B8" s="13" t="s">
        <v>602</v>
      </c>
      <c r="C8" s="13" t="s">
        <v>316</v>
      </c>
      <c r="D8" s="13" t="s">
        <v>603</v>
      </c>
      <c r="E8" s="13">
        <v>37.85</v>
      </c>
      <c r="F8" s="13">
        <v>3.42</v>
      </c>
      <c r="G8" s="13">
        <f>78144/365</f>
        <v>214.093150684932</v>
      </c>
      <c r="H8" s="13">
        <v>0.75</v>
      </c>
      <c r="I8" s="13">
        <v>2</v>
      </c>
      <c r="J8" s="13">
        <v>12</v>
      </c>
      <c r="K8" s="13">
        <v>10</v>
      </c>
      <c r="L8" s="13" t="s">
        <v>591</v>
      </c>
      <c r="M8" s="13" t="s">
        <v>590</v>
      </c>
      <c r="N8" s="35"/>
    </row>
    <row r="9" s="2" customFormat="1" spans="1:14">
      <c r="A9" s="13" t="s">
        <v>343</v>
      </c>
      <c r="B9" s="13" t="s">
        <v>604</v>
      </c>
      <c r="C9" s="13" t="s">
        <v>344</v>
      </c>
      <c r="D9" s="13" t="s">
        <v>605</v>
      </c>
      <c r="E9" s="13">
        <v>88.9</v>
      </c>
      <c r="F9" s="13">
        <v>4.43</v>
      </c>
      <c r="G9" s="13">
        <f>837506/365</f>
        <v>2294.53698630137</v>
      </c>
      <c r="H9" s="13">
        <v>1.07</v>
      </c>
      <c r="I9" s="13">
        <v>3</v>
      </c>
      <c r="J9" s="13">
        <v>11</v>
      </c>
      <c r="K9" s="13">
        <v>8</v>
      </c>
      <c r="L9" s="13" t="s">
        <v>590</v>
      </c>
      <c r="M9" s="13" t="s">
        <v>590</v>
      </c>
      <c r="N9" s="35"/>
    </row>
    <row r="10" s="2" customFormat="1" spans="1:14">
      <c r="A10" s="13" t="s">
        <v>370</v>
      </c>
      <c r="B10" s="13" t="s">
        <v>606</v>
      </c>
      <c r="C10" s="13" t="s">
        <v>371</v>
      </c>
      <c r="D10" s="13" t="s">
        <v>607</v>
      </c>
      <c r="E10" s="13">
        <v>30.18</v>
      </c>
      <c r="F10" s="13">
        <v>3.46</v>
      </c>
      <c r="G10" s="13">
        <f>937801/365</f>
        <v>2569.31780821918</v>
      </c>
      <c r="H10" s="13">
        <v>0.86</v>
      </c>
      <c r="I10" s="13">
        <v>1.5</v>
      </c>
      <c r="J10" s="13">
        <v>6</v>
      </c>
      <c r="K10" s="13">
        <v>4.5</v>
      </c>
      <c r="L10" s="13" t="s">
        <v>590</v>
      </c>
      <c r="M10" s="13" t="s">
        <v>590</v>
      </c>
      <c r="N10" s="35"/>
    </row>
    <row r="11" s="2" customFormat="1" spans="1:14">
      <c r="A11" s="13" t="s">
        <v>400</v>
      </c>
      <c r="B11" s="13" t="s">
        <v>608</v>
      </c>
      <c r="C11" s="13" t="s">
        <v>401</v>
      </c>
      <c r="D11" s="13" t="s">
        <v>609</v>
      </c>
      <c r="E11" s="13">
        <v>36</v>
      </c>
      <c r="F11" s="13">
        <v>3.46</v>
      </c>
      <c r="G11" s="13">
        <f>832367/365</f>
        <v>2280.45753424658</v>
      </c>
      <c r="H11" s="13">
        <v>0.77</v>
      </c>
      <c r="I11" s="13">
        <v>2</v>
      </c>
      <c r="J11" s="13">
        <v>8</v>
      </c>
      <c r="K11" s="13">
        <v>6</v>
      </c>
      <c r="L11" s="13" t="s">
        <v>591</v>
      </c>
      <c r="M11" s="13" t="s">
        <v>590</v>
      </c>
      <c r="N11" s="35"/>
    </row>
    <row r="12" s="2" customFormat="1" spans="1:14">
      <c r="A12" s="13" t="s">
        <v>426</v>
      </c>
      <c r="B12" s="13" t="s">
        <v>610</v>
      </c>
      <c r="C12" s="13" t="s">
        <v>427</v>
      </c>
      <c r="D12" s="13" t="s">
        <v>611</v>
      </c>
      <c r="E12" s="13">
        <v>30.8</v>
      </c>
      <c r="F12" s="13">
        <v>3.68</v>
      </c>
      <c r="G12" s="13">
        <f>13858/365</f>
        <v>37.9671232876712</v>
      </c>
      <c r="H12" s="13">
        <v>0.91</v>
      </c>
      <c r="I12" s="13">
        <v>2</v>
      </c>
      <c r="J12" s="13">
        <v>6</v>
      </c>
      <c r="K12" s="13">
        <v>4</v>
      </c>
      <c r="L12" s="13" t="s">
        <v>591</v>
      </c>
      <c r="M12" s="13" t="s">
        <v>590</v>
      </c>
      <c r="N12" s="35"/>
    </row>
    <row r="13" s="2" customFormat="1" spans="1:14">
      <c r="A13" s="13" t="s">
        <v>452</v>
      </c>
      <c r="B13" s="13" t="s">
        <v>612</v>
      </c>
      <c r="C13" s="13" t="s">
        <v>453</v>
      </c>
      <c r="D13" s="13" t="s">
        <v>613</v>
      </c>
      <c r="E13" s="13">
        <v>35.7</v>
      </c>
      <c r="F13" s="13">
        <v>3.27</v>
      </c>
      <c r="G13" s="13">
        <f>155350/365</f>
        <v>425.616438356164</v>
      </c>
      <c r="H13" s="13">
        <v>2.1</v>
      </c>
      <c r="I13" s="13">
        <v>3</v>
      </c>
      <c r="J13" s="13">
        <v>10</v>
      </c>
      <c r="K13" s="13">
        <v>7</v>
      </c>
      <c r="L13" s="13" t="s">
        <v>591</v>
      </c>
      <c r="M13" s="13" t="s">
        <v>591</v>
      </c>
      <c r="N13" s="35"/>
    </row>
    <row r="14" s="2" customFormat="1" spans="1:14">
      <c r="A14" s="13" t="s">
        <v>478</v>
      </c>
      <c r="B14" s="13" t="s">
        <v>614</v>
      </c>
      <c r="C14" s="13" t="s">
        <v>479</v>
      </c>
      <c r="D14" s="13" t="s">
        <v>615</v>
      </c>
      <c r="E14" s="13">
        <v>14.1</v>
      </c>
      <c r="F14" s="13">
        <v>3.3</v>
      </c>
      <c r="G14" s="13">
        <f>4817/365</f>
        <v>13.1972602739726</v>
      </c>
      <c r="H14" s="13">
        <v>2.87</v>
      </c>
      <c r="I14" s="13">
        <v>1.5</v>
      </c>
      <c r="J14" s="13">
        <v>6</v>
      </c>
      <c r="K14" s="13">
        <v>4.5</v>
      </c>
      <c r="L14" s="13" t="s">
        <v>590</v>
      </c>
      <c r="M14" s="13" t="s">
        <v>591</v>
      </c>
      <c r="N14" s="35"/>
    </row>
    <row r="15" s="2" customFormat="1" spans="1:14">
      <c r="A15" s="13" t="s">
        <v>501</v>
      </c>
      <c r="B15" s="13" t="s">
        <v>616</v>
      </c>
      <c r="C15" s="13" t="s">
        <v>502</v>
      </c>
      <c r="D15" s="13" t="s">
        <v>617</v>
      </c>
      <c r="E15" s="13">
        <v>20.35</v>
      </c>
      <c r="F15" s="13">
        <v>2.94</v>
      </c>
      <c r="G15" s="33">
        <f>8354.92/365</f>
        <v>22.8901917808219</v>
      </c>
      <c r="H15" s="13">
        <v>1.64</v>
      </c>
      <c r="I15" s="13">
        <v>1</v>
      </c>
      <c r="J15" s="13">
        <v>5</v>
      </c>
      <c r="K15" s="13">
        <v>4</v>
      </c>
      <c r="L15" s="13" t="s">
        <v>590</v>
      </c>
      <c r="M15" s="13" t="s">
        <v>590</v>
      </c>
      <c r="N15" s="35"/>
    </row>
    <row r="16" s="2" customFormat="1" spans="1:14">
      <c r="A16" s="13" t="s">
        <v>529</v>
      </c>
      <c r="B16" s="13" t="s">
        <v>618</v>
      </c>
      <c r="C16" s="13" t="s">
        <v>530</v>
      </c>
      <c r="D16" s="13" t="s">
        <v>619</v>
      </c>
      <c r="E16" s="13">
        <v>68.9</v>
      </c>
      <c r="F16" s="13">
        <v>4.34</v>
      </c>
      <c r="G16" s="13">
        <f>5711423/365</f>
        <v>15647.7342465753</v>
      </c>
      <c r="H16" s="13">
        <v>1.3</v>
      </c>
      <c r="I16" s="13">
        <v>1</v>
      </c>
      <c r="J16" s="13">
        <v>4</v>
      </c>
      <c r="K16" s="13">
        <v>3</v>
      </c>
      <c r="L16" s="13" t="s">
        <v>590</v>
      </c>
      <c r="M16" s="13" t="s">
        <v>590</v>
      </c>
      <c r="N16" s="35"/>
    </row>
    <row r="17" s="2" customFormat="1" spans="1:14">
      <c r="A17" s="13" t="s">
        <v>558</v>
      </c>
      <c r="B17" s="13" t="s">
        <v>620</v>
      </c>
      <c r="C17" s="13" t="s">
        <v>559</v>
      </c>
      <c r="D17" s="13" t="s">
        <v>621</v>
      </c>
      <c r="E17" s="13">
        <v>26.2</v>
      </c>
      <c r="F17" s="13">
        <v>3.75</v>
      </c>
      <c r="G17" s="13">
        <f>137.68/365</f>
        <v>0.377205479452055</v>
      </c>
      <c r="H17" s="13">
        <v>20</v>
      </c>
      <c r="I17" s="13">
        <v>1</v>
      </c>
      <c r="J17" s="13">
        <v>3</v>
      </c>
      <c r="K17" s="13">
        <v>2</v>
      </c>
      <c r="L17" s="13" t="s">
        <v>590</v>
      </c>
      <c r="M17" s="13" t="s">
        <v>591</v>
      </c>
      <c r="N17" s="3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54"/>
  <sheetViews>
    <sheetView zoomScale="70" zoomScaleNormal="70" topLeftCell="H1" workbookViewId="0">
      <pane ySplit="1" topLeftCell="A2" activePane="bottomLeft" state="frozen"/>
      <selection/>
      <selection pane="bottomLeft" activeCell="F120" sqref="F120"/>
    </sheetView>
  </sheetViews>
  <sheetFormatPr defaultColWidth="9.14285714285714" defaultRowHeight="15"/>
  <cols>
    <col min="1" max="1" width="14" style="2" customWidth="1"/>
    <col min="2" max="2" width="25.8571428571429" style="2" customWidth="1"/>
    <col min="3" max="3" width="23.7142857142857" style="2" customWidth="1"/>
    <col min="4" max="4" width="31" style="2" customWidth="1"/>
    <col min="5" max="5" width="29.4285714285714" style="2" customWidth="1"/>
    <col min="6" max="6" width="14.8571428571429" style="2" customWidth="1"/>
    <col min="7" max="7" width="31" style="2" customWidth="1"/>
    <col min="8" max="8" width="9.42857142857143" style="2" customWidth="1"/>
    <col min="9" max="9" width="11.5714285714286" style="2" customWidth="1"/>
    <col min="10" max="10" width="12.4285714285714" style="2" customWidth="1"/>
    <col min="11" max="11" width="5.57142857142857" style="2" customWidth="1"/>
    <col min="12" max="12" width="16.1428571428571" style="2" customWidth="1"/>
    <col min="13" max="13" width="9.14285714285714" style="2"/>
    <col min="14" max="14" width="5" style="2" customWidth="1"/>
    <col min="15" max="15" width="9.14285714285714" style="2"/>
    <col min="16" max="16" width="9.57142857142857" style="2" customWidth="1"/>
    <col min="17" max="17" width="10.2857142857143" style="2" customWidth="1"/>
    <col min="18" max="18" width="5.71428571428571" style="2" customWidth="1"/>
    <col min="19" max="19" width="6.42857142857143" style="2" customWidth="1"/>
    <col min="20" max="20" width="8.57142857142857" style="2" customWidth="1"/>
    <col min="21" max="22" width="7.57142857142857" style="2" customWidth="1"/>
    <col min="23" max="23" width="6.85714285714286" style="2" customWidth="1"/>
    <col min="24" max="30" width="7.57142857142857" style="2" customWidth="1"/>
    <col min="31" max="31" width="9.14285714285714" style="2" customWidth="1"/>
    <col min="32" max="32" width="12.1428571428571" style="2" customWidth="1"/>
    <col min="33" max="33" width="11.2857142857143" style="2" customWidth="1"/>
    <col min="34" max="34" width="12.8571428571429" style="2" customWidth="1"/>
    <col min="35" max="35" width="9.85714285714286" style="2" customWidth="1"/>
    <col min="36" max="16384" width="9.14285714285714" style="2"/>
  </cols>
  <sheetData>
    <row r="1" s="1" customFormat="1" spans="1:36">
      <c r="A1" s="3" t="s">
        <v>56</v>
      </c>
      <c r="B1" s="4" t="s">
        <v>57</v>
      </c>
      <c r="C1" s="4" t="s">
        <v>59</v>
      </c>
      <c r="D1" s="4" t="s">
        <v>61</v>
      </c>
      <c r="E1" s="4" t="s">
        <v>63</v>
      </c>
      <c r="F1" s="4" t="s">
        <v>65</v>
      </c>
      <c r="G1" s="4" t="s">
        <v>67</v>
      </c>
      <c r="H1" s="5" t="s">
        <v>69</v>
      </c>
      <c r="I1" s="5" t="s">
        <v>72</v>
      </c>
      <c r="J1" s="5" t="s">
        <v>74</v>
      </c>
      <c r="K1" s="5" t="s">
        <v>76</v>
      </c>
      <c r="L1" s="5" t="s">
        <v>79</v>
      </c>
      <c r="M1" s="5" t="s">
        <v>622</v>
      </c>
      <c r="N1" s="12" t="s">
        <v>82</v>
      </c>
      <c r="O1" s="12" t="s">
        <v>83</v>
      </c>
      <c r="P1" s="12" t="s">
        <v>85</v>
      </c>
      <c r="Q1" s="12" t="s">
        <v>87</v>
      </c>
      <c r="R1" s="5" t="s">
        <v>89</v>
      </c>
      <c r="S1" s="5" t="s">
        <v>91</v>
      </c>
      <c r="T1" s="5" t="s">
        <v>92</v>
      </c>
      <c r="U1" s="5" t="s">
        <v>94</v>
      </c>
      <c r="V1" s="5" t="s">
        <v>96</v>
      </c>
      <c r="W1" s="5" t="s">
        <v>98</v>
      </c>
      <c r="X1" s="5" t="s">
        <v>100</v>
      </c>
      <c r="Y1" s="5" t="s">
        <v>102</v>
      </c>
      <c r="Z1" s="5" t="s">
        <v>105</v>
      </c>
      <c r="AA1" s="5" t="s">
        <v>107</v>
      </c>
      <c r="AB1" s="5" t="s">
        <v>109</v>
      </c>
      <c r="AC1" s="5" t="s">
        <v>111</v>
      </c>
      <c r="AD1" s="5" t="s">
        <v>113</v>
      </c>
      <c r="AE1" s="5" t="s">
        <v>115</v>
      </c>
      <c r="AF1" s="5" t="s">
        <v>119</v>
      </c>
      <c r="AG1" s="5" t="s">
        <v>117</v>
      </c>
      <c r="AH1" s="18" t="s">
        <v>121</v>
      </c>
      <c r="AI1" s="9"/>
      <c r="AJ1" s="9"/>
    </row>
    <row r="2" s="1" customFormat="1" spans="1:36">
      <c r="A2" s="6" t="s">
        <v>124</v>
      </c>
      <c r="B2" s="7" t="s">
        <v>123</v>
      </c>
      <c r="C2" s="7" t="s">
        <v>623</v>
      </c>
      <c r="D2" s="7" t="s">
        <v>624</v>
      </c>
      <c r="E2" s="7" t="s">
        <v>625</v>
      </c>
      <c r="F2" s="7" t="s">
        <v>626</v>
      </c>
      <c r="G2" s="7" t="s">
        <v>627</v>
      </c>
      <c r="H2" s="7">
        <v>6</v>
      </c>
      <c r="I2" s="7">
        <v>6</v>
      </c>
      <c r="J2" s="7">
        <v>6</v>
      </c>
      <c r="K2" s="7">
        <v>1000</v>
      </c>
      <c r="L2" s="7">
        <v>0.5</v>
      </c>
      <c r="M2" s="7"/>
      <c r="N2" s="13">
        <v>0</v>
      </c>
      <c r="O2" s="13">
        <v>2.6</v>
      </c>
      <c r="P2" s="13">
        <v>2.6</v>
      </c>
      <c r="Q2" s="13">
        <v>2.6</v>
      </c>
      <c r="R2" s="13">
        <v>1</v>
      </c>
      <c r="S2" s="13">
        <v>1</v>
      </c>
      <c r="T2" s="17">
        <v>-2146.4</v>
      </c>
      <c r="U2" s="17">
        <v>710.07</v>
      </c>
      <c r="V2" s="17">
        <v>6.54</v>
      </c>
      <c r="W2" s="17">
        <v>6.54</v>
      </c>
      <c r="X2" s="17">
        <v>6.54</v>
      </c>
      <c r="Y2" s="17">
        <v>0.432</v>
      </c>
      <c r="Z2" s="17">
        <v>0.432</v>
      </c>
      <c r="AA2" s="17">
        <v>0.432</v>
      </c>
      <c r="AB2" s="17">
        <f>-1.2471</f>
        <v>-1.2471</v>
      </c>
      <c r="AC2" s="17">
        <v>-1.2471</v>
      </c>
      <c r="AD2" s="17">
        <v>-1.2471</v>
      </c>
      <c r="AE2" s="7">
        <v>1</v>
      </c>
      <c r="AF2" s="7">
        <v>1</v>
      </c>
      <c r="AG2" s="7">
        <v>1</v>
      </c>
      <c r="AH2" s="19"/>
      <c r="AI2" s="9"/>
      <c r="AJ2" s="9"/>
    </row>
    <row r="3" s="1" customFormat="1" spans="1:36">
      <c r="A3" s="8"/>
      <c r="N3" s="14">
        <v>1</v>
      </c>
      <c r="O3" s="13">
        <v>4.4</v>
      </c>
      <c r="P3" s="13">
        <v>4.4</v>
      </c>
      <c r="Q3" s="13">
        <v>4.4</v>
      </c>
      <c r="R3" s="13">
        <v>1</v>
      </c>
      <c r="S3" s="13">
        <v>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20"/>
      <c r="AI3" s="9"/>
      <c r="AJ3" s="9"/>
    </row>
    <row r="4" s="1" customFormat="1" spans="1:36">
      <c r="A4" s="8"/>
      <c r="N4" s="14">
        <v>2</v>
      </c>
      <c r="O4" s="13">
        <v>4.8</v>
      </c>
      <c r="P4" s="13">
        <v>4.8</v>
      </c>
      <c r="Q4" s="13">
        <v>4.8</v>
      </c>
      <c r="R4" s="13">
        <v>1</v>
      </c>
      <c r="S4" s="13">
        <v>1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20"/>
      <c r="AI4" s="9"/>
      <c r="AJ4" s="9"/>
    </row>
    <row r="5" s="1" customFormat="1" spans="1:36">
      <c r="A5" s="8"/>
      <c r="N5" s="14">
        <v>3</v>
      </c>
      <c r="O5" s="13">
        <v>5.3</v>
      </c>
      <c r="P5" s="13">
        <v>5.3</v>
      </c>
      <c r="Q5" s="13">
        <v>5.3</v>
      </c>
      <c r="R5" s="13">
        <v>1</v>
      </c>
      <c r="S5" s="13">
        <v>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20"/>
      <c r="AI5" s="9"/>
      <c r="AJ5" s="9"/>
    </row>
    <row r="6" s="1" customFormat="1" spans="1:36">
      <c r="A6" s="8"/>
      <c r="N6" s="14">
        <v>4</v>
      </c>
      <c r="O6" s="13">
        <v>5.8</v>
      </c>
      <c r="P6" s="13">
        <v>5.8</v>
      </c>
      <c r="Q6" s="13">
        <v>5.8</v>
      </c>
      <c r="R6" s="13">
        <v>1</v>
      </c>
      <c r="S6" s="13">
        <v>1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20"/>
      <c r="AI6" s="9"/>
      <c r="AJ6" s="9"/>
    </row>
    <row r="7" s="1" customFormat="1" spans="1:36">
      <c r="A7" s="8"/>
      <c r="N7" s="14">
        <v>5</v>
      </c>
      <c r="O7" s="13">
        <v>6.2</v>
      </c>
      <c r="P7" s="13">
        <v>6.2</v>
      </c>
      <c r="Q7" s="13">
        <v>6.2</v>
      </c>
      <c r="R7" s="13">
        <v>1</v>
      </c>
      <c r="S7" s="13">
        <v>1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20"/>
      <c r="AI7" s="9"/>
      <c r="AJ7" s="9"/>
    </row>
    <row r="8" s="1" customFormat="1" spans="1:36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3">
        <v>6</v>
      </c>
      <c r="O8" s="13">
        <v>6.3</v>
      </c>
      <c r="P8" s="13">
        <v>6.3</v>
      </c>
      <c r="Q8" s="13">
        <v>6.3</v>
      </c>
      <c r="R8" s="13">
        <v>1</v>
      </c>
      <c r="S8" s="13">
        <v>1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20"/>
      <c r="AI8" s="9"/>
      <c r="AJ8" s="9"/>
    </row>
    <row r="9" s="1" customFormat="1" spans="1:36">
      <c r="A9" s="6" t="s">
        <v>159</v>
      </c>
      <c r="B9" s="7" t="s">
        <v>158</v>
      </c>
      <c r="C9" s="7" t="s">
        <v>628</v>
      </c>
      <c r="D9" s="7" t="s">
        <v>629</v>
      </c>
      <c r="E9" s="7" t="s">
        <v>629</v>
      </c>
      <c r="F9" s="7" t="s">
        <v>626</v>
      </c>
      <c r="G9" s="7" t="s">
        <v>630</v>
      </c>
      <c r="H9" s="7">
        <v>7</v>
      </c>
      <c r="I9" s="7">
        <v>5</v>
      </c>
      <c r="J9" s="7">
        <v>7</v>
      </c>
      <c r="K9" s="7">
        <v>1000</v>
      </c>
      <c r="L9" s="15">
        <v>0.5</v>
      </c>
      <c r="M9" s="7" t="s">
        <v>631</v>
      </c>
      <c r="N9" s="13">
        <v>0</v>
      </c>
      <c r="O9" s="13">
        <v>6.4</v>
      </c>
      <c r="P9" s="13">
        <v>6.7</v>
      </c>
      <c r="Q9" s="13">
        <v>6.7</v>
      </c>
      <c r="R9" s="13">
        <v>1</v>
      </c>
      <c r="S9" s="13">
        <v>1</v>
      </c>
      <c r="T9" s="7">
        <v>0.902</v>
      </c>
      <c r="U9" s="7">
        <v>3.643</v>
      </c>
      <c r="V9" s="7">
        <v>25.4</v>
      </c>
      <c r="W9" s="7">
        <v>21.27</v>
      </c>
      <c r="X9" s="7">
        <v>29.66</v>
      </c>
      <c r="Y9" s="7">
        <v>0.16</v>
      </c>
      <c r="Z9" s="7">
        <v>0.21</v>
      </c>
      <c r="AA9" s="7">
        <v>0.12</v>
      </c>
      <c r="AB9" s="7">
        <v>-1.19</v>
      </c>
      <c r="AC9" s="7">
        <v>-1.08</v>
      </c>
      <c r="AD9" s="7">
        <v>-1.52</v>
      </c>
      <c r="AE9" s="7">
        <v>1</v>
      </c>
      <c r="AF9" s="7">
        <v>1</v>
      </c>
      <c r="AG9" s="7">
        <v>1</v>
      </c>
      <c r="AH9" s="21">
        <v>0.298507462686567</v>
      </c>
      <c r="AI9" s="9"/>
      <c r="AJ9" s="9"/>
    </row>
    <row r="10" s="1" customFormat="1" spans="1:36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3">
        <v>1</v>
      </c>
      <c r="O10" s="13">
        <v>8.5</v>
      </c>
      <c r="P10" s="13">
        <v>8.7</v>
      </c>
      <c r="Q10" s="13">
        <v>8.5</v>
      </c>
      <c r="R10" s="13">
        <v>1</v>
      </c>
      <c r="S10" s="13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22"/>
      <c r="AI10" s="9"/>
      <c r="AJ10" s="9"/>
    </row>
    <row r="11" s="1" customFormat="1" spans="1:36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>
        <v>2</v>
      </c>
      <c r="O11" s="13">
        <v>11.4</v>
      </c>
      <c r="P11" s="13">
        <v>11.3</v>
      </c>
      <c r="Q11" s="13">
        <v>11.5</v>
      </c>
      <c r="R11" s="13">
        <v>1</v>
      </c>
      <c r="S11" s="13">
        <v>1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22">
        <v>0.315217391304348</v>
      </c>
      <c r="AI11" s="9"/>
      <c r="AJ11" s="9"/>
    </row>
    <row r="12" s="1" customFormat="1" spans="1:36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3">
        <v>3</v>
      </c>
      <c r="O12" s="13">
        <v>12.9</v>
      </c>
      <c r="P12" s="13">
        <v>12.6</v>
      </c>
      <c r="Q12" s="13">
        <v>13.1</v>
      </c>
      <c r="R12" s="13">
        <v>1</v>
      </c>
      <c r="S12" s="13">
        <v>1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22">
        <v>0.497142857142857</v>
      </c>
      <c r="AI12" s="9"/>
      <c r="AJ12" s="9"/>
    </row>
    <row r="13" s="1" customFormat="1" spans="1:36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3">
        <v>4</v>
      </c>
      <c r="O13" s="13">
        <v>14.8</v>
      </c>
      <c r="P13" s="13">
        <v>14.9</v>
      </c>
      <c r="Q13" s="13">
        <v>14.8</v>
      </c>
      <c r="R13" s="13">
        <v>1</v>
      </c>
      <c r="S13" s="13">
        <v>1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22">
        <v>0.763157894736842</v>
      </c>
      <c r="AI13" s="9"/>
      <c r="AJ13" s="9"/>
    </row>
    <row r="14" s="1" customFormat="1" spans="1:36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3">
        <v>5</v>
      </c>
      <c r="O14" s="13">
        <v>16.5</v>
      </c>
      <c r="P14" s="13">
        <v>15.6</v>
      </c>
      <c r="Q14" s="13">
        <v>16.6</v>
      </c>
      <c r="R14" s="13">
        <v>1</v>
      </c>
      <c r="S14" s="13">
        <v>1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22">
        <v>0.868421052631579</v>
      </c>
      <c r="AI14" s="9"/>
      <c r="AJ14" s="9"/>
    </row>
    <row r="15" s="1" customFormat="1" spans="1:36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3">
        <v>6</v>
      </c>
      <c r="O15" s="13">
        <v>18.1</v>
      </c>
      <c r="P15" s="13" t="s">
        <v>193</v>
      </c>
      <c r="Q15" s="13">
        <v>18.1</v>
      </c>
      <c r="R15" s="13">
        <v>1</v>
      </c>
      <c r="S15" s="13">
        <v>1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22">
        <v>0.99</v>
      </c>
      <c r="AI15" s="9"/>
      <c r="AJ15" s="9"/>
    </row>
    <row r="16" s="1" customFormat="1" spans="1:3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3">
        <v>7</v>
      </c>
      <c r="O16" s="13">
        <v>21</v>
      </c>
      <c r="P16" s="13" t="s">
        <v>193</v>
      </c>
      <c r="Q16" s="13">
        <v>21</v>
      </c>
      <c r="R16" s="13">
        <v>1</v>
      </c>
      <c r="S16" s="13">
        <v>1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23">
        <v>1</v>
      </c>
      <c r="AI16" s="9"/>
      <c r="AJ16" s="9"/>
    </row>
    <row r="17" s="1" customFormat="1" spans="1:36">
      <c r="A17" s="6" t="s">
        <v>190</v>
      </c>
      <c r="B17" s="7" t="s">
        <v>189</v>
      </c>
      <c r="C17" s="7" t="s">
        <v>632</v>
      </c>
      <c r="D17" s="7" t="s">
        <v>633</v>
      </c>
      <c r="E17" s="7" t="s">
        <v>634</v>
      </c>
      <c r="F17" s="7" t="s">
        <v>626</v>
      </c>
      <c r="G17" s="7" t="s">
        <v>630</v>
      </c>
      <c r="H17" s="7">
        <v>15</v>
      </c>
      <c r="I17" s="7">
        <v>15</v>
      </c>
      <c r="J17" s="7">
        <v>9</v>
      </c>
      <c r="K17" s="7">
        <v>1000</v>
      </c>
      <c r="L17" s="7">
        <v>0.5</v>
      </c>
      <c r="M17" s="7"/>
      <c r="N17" s="13">
        <v>0</v>
      </c>
      <c r="O17" s="13">
        <v>13.79</v>
      </c>
      <c r="P17" s="13">
        <v>9.12</v>
      </c>
      <c r="Q17" s="13">
        <v>9.68</v>
      </c>
      <c r="R17" s="13">
        <v>1</v>
      </c>
      <c r="S17" s="13">
        <v>1</v>
      </c>
      <c r="T17" s="7">
        <v>0.00087</v>
      </c>
      <c r="U17" s="7">
        <v>5</v>
      </c>
      <c r="V17" s="7">
        <v>83.2</v>
      </c>
      <c r="W17" s="7">
        <v>87.8</v>
      </c>
      <c r="X17" s="7">
        <v>78.1</v>
      </c>
      <c r="Y17" s="7">
        <v>0.066</v>
      </c>
      <c r="Z17" s="7">
        <v>0.061</v>
      </c>
      <c r="AA17" s="7">
        <v>0.075</v>
      </c>
      <c r="AB17" s="7">
        <v>-1.745</v>
      </c>
      <c r="AC17" s="7">
        <v>-1.797</v>
      </c>
      <c r="AD17" s="7">
        <v>-1.765</v>
      </c>
      <c r="AE17" s="7">
        <v>3</v>
      </c>
      <c r="AF17" s="7">
        <v>2</v>
      </c>
      <c r="AG17" s="7">
        <v>4</v>
      </c>
      <c r="AH17" s="19"/>
      <c r="AI17" s="9"/>
      <c r="AJ17" s="9"/>
    </row>
    <row r="18" s="1" customFormat="1" spans="1:36">
      <c r="A18" s="8"/>
      <c r="N18" s="14">
        <v>1</v>
      </c>
      <c r="O18" s="13">
        <v>13.3</v>
      </c>
      <c r="P18" s="13">
        <v>13.3</v>
      </c>
      <c r="Q18" s="13">
        <v>13.6</v>
      </c>
      <c r="R18" s="13">
        <v>1</v>
      </c>
      <c r="S18" s="13">
        <v>1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20"/>
      <c r="AI18" s="9"/>
      <c r="AJ18" s="9"/>
    </row>
    <row r="19" s="1" customFormat="1" spans="1:36">
      <c r="A19" s="8"/>
      <c r="N19" s="14">
        <v>2</v>
      </c>
      <c r="O19" s="13">
        <v>18.1</v>
      </c>
      <c r="P19" s="13">
        <v>18.1</v>
      </c>
      <c r="Q19" s="13">
        <v>18.2</v>
      </c>
      <c r="R19" s="13">
        <v>1</v>
      </c>
      <c r="S19" s="13">
        <v>1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20"/>
      <c r="AI19" s="9"/>
      <c r="AJ19" s="9"/>
    </row>
    <row r="20" s="1" customFormat="1" spans="1:36">
      <c r="A20" s="8"/>
      <c r="N20" s="14">
        <v>3</v>
      </c>
      <c r="O20" s="13">
        <v>21.8</v>
      </c>
      <c r="P20" s="13">
        <v>21.8</v>
      </c>
      <c r="Q20" s="13">
        <v>21.7</v>
      </c>
      <c r="R20" s="13">
        <v>1</v>
      </c>
      <c r="S20" s="13">
        <v>1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20"/>
      <c r="AI20" s="9"/>
      <c r="AJ20" s="9"/>
    </row>
    <row r="21" s="1" customFormat="1" spans="1:36">
      <c r="A21" s="8"/>
      <c r="N21" s="14">
        <v>4</v>
      </c>
      <c r="O21" s="13">
        <v>25.5</v>
      </c>
      <c r="P21" s="13">
        <v>25.5</v>
      </c>
      <c r="Q21" s="13">
        <v>25.4</v>
      </c>
      <c r="R21" s="13">
        <v>1</v>
      </c>
      <c r="S21" s="13">
        <v>1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20"/>
      <c r="AI21" s="9"/>
      <c r="AJ21" s="9"/>
    </row>
    <row r="22" s="1" customFormat="1" spans="1:36">
      <c r="A22" s="8"/>
      <c r="N22" s="14">
        <v>5</v>
      </c>
      <c r="O22" s="13">
        <v>29.5</v>
      </c>
      <c r="P22" s="13">
        <v>29.5</v>
      </c>
      <c r="Q22" s="13">
        <v>29.4</v>
      </c>
      <c r="R22" s="13">
        <v>1</v>
      </c>
      <c r="S22" s="13">
        <v>1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20"/>
      <c r="AI22" s="9"/>
      <c r="AJ22" s="9"/>
    </row>
    <row r="23" s="1" customFormat="1" spans="1:36">
      <c r="A23" s="8"/>
      <c r="N23" s="14">
        <v>6</v>
      </c>
      <c r="O23" s="13">
        <v>33.2</v>
      </c>
      <c r="P23" s="13">
        <v>33.2</v>
      </c>
      <c r="Q23" s="13">
        <v>33</v>
      </c>
      <c r="R23" s="13">
        <v>1</v>
      </c>
      <c r="S23" s="13">
        <v>1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20"/>
      <c r="AI23" s="9"/>
      <c r="AJ23" s="9"/>
    </row>
    <row r="24" s="1" customFormat="1" spans="1:36">
      <c r="A24" s="8"/>
      <c r="N24" s="14">
        <v>7</v>
      </c>
      <c r="O24" s="13">
        <v>36.5</v>
      </c>
      <c r="P24" s="13">
        <v>36.5</v>
      </c>
      <c r="Q24" s="13">
        <v>36.2</v>
      </c>
      <c r="R24" s="13">
        <v>1</v>
      </c>
      <c r="S24" s="13">
        <v>1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20"/>
      <c r="AI24" s="9"/>
      <c r="AJ24" s="9"/>
    </row>
    <row r="25" s="1" customFormat="1" spans="1:36">
      <c r="A25" s="8"/>
      <c r="N25" s="14">
        <v>8</v>
      </c>
      <c r="O25" s="13">
        <v>40.3</v>
      </c>
      <c r="P25" s="13">
        <v>40.3</v>
      </c>
      <c r="Q25" s="13">
        <v>40.3</v>
      </c>
      <c r="R25" s="13">
        <v>1</v>
      </c>
      <c r="S25" s="13">
        <v>1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20"/>
      <c r="AI25" s="9"/>
      <c r="AJ25" s="9"/>
    </row>
    <row r="26" s="1" customFormat="1" spans="1:36">
      <c r="A26" s="8"/>
      <c r="N26" s="14">
        <v>9</v>
      </c>
      <c r="O26" s="13">
        <v>44.3</v>
      </c>
      <c r="P26" s="13">
        <v>44.3</v>
      </c>
      <c r="Q26" s="13">
        <v>44.3</v>
      </c>
      <c r="R26" s="13">
        <v>1</v>
      </c>
      <c r="S26" s="13">
        <v>1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20"/>
      <c r="AI26" s="9"/>
      <c r="AJ26" s="9"/>
    </row>
    <row r="27" s="1" customFormat="1" spans="1:36">
      <c r="A27" s="8"/>
      <c r="N27" s="14">
        <v>10</v>
      </c>
      <c r="O27" s="13">
        <v>48.3</v>
      </c>
      <c r="P27" s="13">
        <v>48.3</v>
      </c>
      <c r="Q27" s="13" t="s">
        <v>193</v>
      </c>
      <c r="R27" s="13">
        <v>1</v>
      </c>
      <c r="S27" s="13">
        <v>1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20"/>
      <c r="AI27" s="9"/>
      <c r="AJ27" s="9"/>
    </row>
    <row r="28" s="1" customFormat="1" spans="1:36">
      <c r="A28" s="8"/>
      <c r="N28" s="14">
        <v>11</v>
      </c>
      <c r="O28" s="13">
        <v>52.4</v>
      </c>
      <c r="P28" s="13">
        <v>52.4</v>
      </c>
      <c r="Q28" s="13" t="s">
        <v>193</v>
      </c>
      <c r="R28" s="13">
        <v>1</v>
      </c>
      <c r="S28" s="13">
        <v>1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20"/>
      <c r="AI28" s="9"/>
      <c r="AJ28" s="9"/>
    </row>
    <row r="29" s="1" customFormat="1" spans="1:36">
      <c r="A29" s="8"/>
      <c r="N29" s="14">
        <v>12</v>
      </c>
      <c r="O29" s="13">
        <v>56.3</v>
      </c>
      <c r="P29" s="13">
        <v>56.3</v>
      </c>
      <c r="Q29" s="13" t="s">
        <v>193</v>
      </c>
      <c r="R29" s="13">
        <v>1</v>
      </c>
      <c r="S29" s="13">
        <v>1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20"/>
      <c r="AI29" s="9"/>
      <c r="AJ29" s="9"/>
    </row>
    <row r="30" s="1" customFormat="1" spans="1:36">
      <c r="A30" s="8"/>
      <c r="N30" s="14">
        <v>13</v>
      </c>
      <c r="O30" s="13">
        <v>59.8</v>
      </c>
      <c r="P30" s="13">
        <v>59.8</v>
      </c>
      <c r="Q30" s="13" t="s">
        <v>193</v>
      </c>
      <c r="R30" s="13">
        <v>1</v>
      </c>
      <c r="S30" s="13">
        <v>1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20"/>
      <c r="AI30" s="9"/>
      <c r="AJ30" s="9"/>
    </row>
    <row r="31" s="1" customFormat="1" spans="1:36">
      <c r="A31" s="8"/>
      <c r="N31" s="14">
        <v>14</v>
      </c>
      <c r="O31" s="13">
        <v>63.4</v>
      </c>
      <c r="P31" s="13">
        <v>63.4</v>
      </c>
      <c r="Q31" s="13" t="s">
        <v>193</v>
      </c>
      <c r="R31" s="13">
        <v>1</v>
      </c>
      <c r="S31" s="13">
        <v>1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20"/>
      <c r="AI31" s="9"/>
      <c r="AJ31" s="9"/>
    </row>
    <row r="32" s="1" customFormat="1" spans="1:36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3">
        <v>15</v>
      </c>
      <c r="O32" s="13">
        <v>66.3</v>
      </c>
      <c r="P32" s="13">
        <v>66.3</v>
      </c>
      <c r="Q32" s="13" t="s">
        <v>193</v>
      </c>
      <c r="R32" s="13">
        <v>1</v>
      </c>
      <c r="S32" s="13">
        <v>1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24"/>
      <c r="AI32" s="9"/>
      <c r="AJ32" s="9"/>
    </row>
    <row r="33" s="1" customFormat="1" spans="1:36">
      <c r="A33" s="6" t="s">
        <v>228</v>
      </c>
      <c r="B33" s="7" t="s">
        <v>227</v>
      </c>
      <c r="C33" s="7" t="s">
        <v>635</v>
      </c>
      <c r="D33" s="7" t="s">
        <v>636</v>
      </c>
      <c r="E33" s="7" t="s">
        <v>637</v>
      </c>
      <c r="F33" s="7" t="s">
        <v>626</v>
      </c>
      <c r="G33" s="7" t="s">
        <v>630</v>
      </c>
      <c r="H33" s="7">
        <v>10</v>
      </c>
      <c r="I33" s="7">
        <v>10</v>
      </c>
      <c r="J33" s="7">
        <v>10</v>
      </c>
      <c r="K33" s="7">
        <v>1000</v>
      </c>
      <c r="L33" s="7">
        <v>0.5</v>
      </c>
      <c r="M33" s="7"/>
      <c r="N33" s="13">
        <v>0</v>
      </c>
      <c r="O33" s="16">
        <v>17.1</v>
      </c>
      <c r="P33" s="13">
        <v>17.1</v>
      </c>
      <c r="Q33" s="13">
        <v>17.1</v>
      </c>
      <c r="R33" s="13">
        <v>1</v>
      </c>
      <c r="S33" s="13">
        <v>1</v>
      </c>
      <c r="T33" s="7">
        <v>40.269</v>
      </c>
      <c r="U33" s="7">
        <v>2.0483</v>
      </c>
      <c r="V33" s="7">
        <v>54.1</v>
      </c>
      <c r="W33" s="7">
        <v>52.3</v>
      </c>
      <c r="X33" s="7">
        <v>52.7</v>
      </c>
      <c r="Y33" s="7">
        <v>0.182</v>
      </c>
      <c r="Z33" s="7">
        <v>0.203</v>
      </c>
      <c r="AA33" s="7">
        <v>0.187</v>
      </c>
      <c r="AB33" s="7">
        <v>-2.531</v>
      </c>
      <c r="AC33" s="7">
        <v>-2.225</v>
      </c>
      <c r="AD33" s="7">
        <v>-2.761</v>
      </c>
      <c r="AE33" s="7">
        <v>2</v>
      </c>
      <c r="AF33" s="7">
        <v>2</v>
      </c>
      <c r="AG33" s="7">
        <v>2</v>
      </c>
      <c r="AH33" s="19"/>
      <c r="AI33" s="9"/>
      <c r="AJ33" s="9"/>
    </row>
    <row r="34" s="1" customFormat="1" spans="1:36">
      <c r="A34" s="8"/>
      <c r="N34" s="14">
        <v>1</v>
      </c>
      <c r="O34" s="16">
        <v>25.3</v>
      </c>
      <c r="P34" s="13">
        <v>25.3</v>
      </c>
      <c r="Q34" s="13">
        <v>25.3</v>
      </c>
      <c r="R34" s="13">
        <v>1</v>
      </c>
      <c r="S34" s="13">
        <v>1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20"/>
      <c r="AI34" s="9"/>
      <c r="AJ34" s="9"/>
    </row>
    <row r="35" s="1" customFormat="1" spans="1:36">
      <c r="A35" s="8"/>
      <c r="N35" s="14">
        <v>2</v>
      </c>
      <c r="O35" s="16">
        <v>31</v>
      </c>
      <c r="P35" s="13">
        <v>31</v>
      </c>
      <c r="Q35" s="13">
        <v>31</v>
      </c>
      <c r="R35" s="13">
        <v>1</v>
      </c>
      <c r="S35" s="13">
        <v>1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20"/>
      <c r="AI35" s="9"/>
      <c r="AJ35" s="9"/>
    </row>
    <row r="36" s="1" customFormat="1" spans="1:36">
      <c r="A36" s="8"/>
      <c r="N36" s="14">
        <v>3</v>
      </c>
      <c r="O36" s="16">
        <v>34.6</v>
      </c>
      <c r="P36" s="13">
        <v>34.6</v>
      </c>
      <c r="Q36" s="13">
        <v>34.6</v>
      </c>
      <c r="R36" s="13">
        <v>1</v>
      </c>
      <c r="S36" s="13">
        <v>1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20"/>
      <c r="AI36" s="9"/>
      <c r="AJ36" s="9"/>
    </row>
    <row r="37" s="1" customFormat="1" spans="1:36">
      <c r="A37" s="8"/>
      <c r="N37" s="14">
        <v>4</v>
      </c>
      <c r="O37" s="16">
        <v>37.5</v>
      </c>
      <c r="P37" s="13">
        <v>37.5</v>
      </c>
      <c r="Q37" s="13">
        <v>37.5</v>
      </c>
      <c r="R37" s="13">
        <v>1</v>
      </c>
      <c r="S37" s="13">
        <v>1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20"/>
      <c r="AI37" s="9"/>
      <c r="AJ37" s="9"/>
    </row>
    <row r="38" s="1" customFormat="1" spans="1:36">
      <c r="A38" s="8"/>
      <c r="N38" s="14">
        <v>5</v>
      </c>
      <c r="O38" s="16">
        <v>39.1</v>
      </c>
      <c r="P38" s="13">
        <v>39.1</v>
      </c>
      <c r="Q38" s="13">
        <v>39.1</v>
      </c>
      <c r="R38" s="13">
        <v>1</v>
      </c>
      <c r="S38" s="13">
        <v>1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20"/>
      <c r="AI38" s="9"/>
      <c r="AJ38" s="9"/>
    </row>
    <row r="39" s="1" customFormat="1" spans="1:36">
      <c r="A39" s="8"/>
      <c r="N39" s="14">
        <v>6</v>
      </c>
      <c r="O39" s="16">
        <v>43.5</v>
      </c>
      <c r="P39" s="13">
        <v>43.5</v>
      </c>
      <c r="Q39" s="13">
        <v>43.5</v>
      </c>
      <c r="R39" s="13">
        <v>1</v>
      </c>
      <c r="S39" s="13">
        <v>1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20"/>
      <c r="AI39" s="9"/>
      <c r="AJ39" s="9"/>
    </row>
    <row r="40" s="1" customFormat="1" spans="1:36">
      <c r="A40" s="8"/>
      <c r="N40" s="14">
        <v>7</v>
      </c>
      <c r="O40" s="16">
        <v>45.6</v>
      </c>
      <c r="P40" s="13">
        <v>45.6</v>
      </c>
      <c r="Q40" s="13">
        <v>45.6</v>
      </c>
      <c r="R40" s="13">
        <v>1</v>
      </c>
      <c r="S40" s="13">
        <v>1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20"/>
      <c r="AI40" s="9"/>
      <c r="AJ40" s="9"/>
    </row>
    <row r="41" s="1" customFormat="1" spans="1:36">
      <c r="A41" s="8"/>
      <c r="N41" s="14">
        <v>8</v>
      </c>
      <c r="O41" s="16">
        <v>48.4</v>
      </c>
      <c r="P41" s="13">
        <v>48.4</v>
      </c>
      <c r="Q41" s="13">
        <v>48.4</v>
      </c>
      <c r="R41" s="13">
        <v>1</v>
      </c>
      <c r="S41" s="13">
        <v>1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20"/>
      <c r="AI41" s="9"/>
      <c r="AJ41" s="9"/>
    </row>
    <row r="42" s="1" customFormat="1" spans="1:36">
      <c r="A42" s="8"/>
      <c r="N42" s="14">
        <v>9</v>
      </c>
      <c r="O42" s="16">
        <v>49.8</v>
      </c>
      <c r="P42" s="13">
        <v>49.8</v>
      </c>
      <c r="Q42" s="13">
        <v>49.8</v>
      </c>
      <c r="R42" s="13">
        <v>1</v>
      </c>
      <c r="S42" s="13">
        <v>1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20"/>
      <c r="AI42" s="9"/>
      <c r="AJ42" s="9"/>
    </row>
    <row r="43" s="1" customFormat="1" spans="1:36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3">
        <v>10</v>
      </c>
      <c r="O43" s="16">
        <v>50.9</v>
      </c>
      <c r="P43" s="13">
        <v>50.9</v>
      </c>
      <c r="Q43" s="13">
        <v>50.9</v>
      </c>
      <c r="R43" s="13">
        <v>1</v>
      </c>
      <c r="S43" s="13">
        <v>1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24"/>
      <c r="AI43" s="9"/>
      <c r="AJ43" s="9"/>
    </row>
    <row r="44" s="1" customFormat="1" spans="1:36">
      <c r="A44" s="6" t="s">
        <v>261</v>
      </c>
      <c r="B44" s="7" t="s">
        <v>260</v>
      </c>
      <c r="C44" s="7" t="s">
        <v>638</v>
      </c>
      <c r="D44" s="7" t="s">
        <v>639</v>
      </c>
      <c r="E44" s="7" t="s">
        <v>639</v>
      </c>
      <c r="F44" s="7" t="s">
        <v>626</v>
      </c>
      <c r="G44" s="7" t="s">
        <v>640</v>
      </c>
      <c r="H44" s="7">
        <v>5</v>
      </c>
      <c r="I44" s="7">
        <v>5</v>
      </c>
      <c r="J44" s="7">
        <v>5</v>
      </c>
      <c r="K44" s="7">
        <v>1000</v>
      </c>
      <c r="L44" s="7">
        <v>0.5</v>
      </c>
      <c r="M44" s="7"/>
      <c r="N44" s="13">
        <v>0</v>
      </c>
      <c r="O44" s="13">
        <v>11</v>
      </c>
      <c r="P44" s="13">
        <v>11</v>
      </c>
      <c r="Q44" s="13">
        <v>11</v>
      </c>
      <c r="R44" s="13">
        <v>1</v>
      </c>
      <c r="S44" s="13">
        <v>1</v>
      </c>
      <c r="T44" s="7">
        <v>78.54</v>
      </c>
      <c r="U44" s="7">
        <v>0.16</v>
      </c>
      <c r="V44" s="7">
        <v>19.76</v>
      </c>
      <c r="W44" s="7">
        <v>19.76</v>
      </c>
      <c r="X44" s="7">
        <v>19.76</v>
      </c>
      <c r="Y44" s="7">
        <v>0.571</v>
      </c>
      <c r="Z44" s="7">
        <v>0.571</v>
      </c>
      <c r="AA44" s="7">
        <v>0.571</v>
      </c>
      <c r="AB44" s="7">
        <v>-0.91</v>
      </c>
      <c r="AC44" s="7">
        <v>-0.91</v>
      </c>
      <c r="AD44" s="7">
        <v>-0.91</v>
      </c>
      <c r="AE44" s="7">
        <v>1</v>
      </c>
      <c r="AF44" s="7">
        <v>1</v>
      </c>
      <c r="AG44" s="7">
        <v>1</v>
      </c>
      <c r="AH44" s="19"/>
      <c r="AI44" s="9"/>
      <c r="AJ44" s="9"/>
    </row>
    <row r="45" s="1" customFormat="1" spans="1:36">
      <c r="A45" s="8"/>
      <c r="N45" s="14">
        <v>1</v>
      </c>
      <c r="O45" s="13">
        <v>13.5</v>
      </c>
      <c r="P45" s="13">
        <v>13.5</v>
      </c>
      <c r="Q45" s="13">
        <v>13.5</v>
      </c>
      <c r="R45" s="13">
        <v>1</v>
      </c>
      <c r="S45" s="13">
        <v>1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20"/>
      <c r="AI45" s="9"/>
      <c r="AJ45" s="9"/>
    </row>
    <row r="46" s="1" customFormat="1" spans="1:36">
      <c r="A46" s="8"/>
      <c r="N46" s="14">
        <v>2</v>
      </c>
      <c r="O46" s="13">
        <v>16.5</v>
      </c>
      <c r="P46" s="13">
        <v>16.5</v>
      </c>
      <c r="Q46" s="13">
        <v>16.5</v>
      </c>
      <c r="R46" s="13">
        <v>1</v>
      </c>
      <c r="S46" s="13">
        <v>1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20"/>
      <c r="AI46" s="9"/>
      <c r="AJ46" s="9"/>
    </row>
    <row r="47" s="1" customFormat="1" spans="1:36">
      <c r="A47" s="8"/>
      <c r="N47" s="14">
        <v>3</v>
      </c>
      <c r="O47" s="13">
        <v>18</v>
      </c>
      <c r="P47" s="13">
        <v>18</v>
      </c>
      <c r="Q47" s="13">
        <v>18</v>
      </c>
      <c r="R47" s="13">
        <v>1</v>
      </c>
      <c r="S47" s="13">
        <v>1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20"/>
      <c r="AI47" s="9"/>
      <c r="AJ47" s="9"/>
    </row>
    <row r="48" s="1" customFormat="1" spans="1:36">
      <c r="A48" s="8"/>
      <c r="N48" s="14">
        <v>4</v>
      </c>
      <c r="O48" s="13">
        <v>18.5</v>
      </c>
      <c r="P48" s="13">
        <v>18.5</v>
      </c>
      <c r="Q48" s="13">
        <v>18.5</v>
      </c>
      <c r="R48" s="13">
        <v>1</v>
      </c>
      <c r="S48" s="13">
        <v>1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20"/>
      <c r="AI48" s="9"/>
      <c r="AJ48" s="9"/>
    </row>
    <row r="49" s="1" customFormat="1" spans="1:36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3">
        <v>5</v>
      </c>
      <c r="O49" s="13">
        <v>19</v>
      </c>
      <c r="P49" s="13">
        <v>19</v>
      </c>
      <c r="Q49" s="13">
        <v>19</v>
      </c>
      <c r="R49" s="13">
        <v>1</v>
      </c>
      <c r="S49" s="13">
        <v>1</v>
      </c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24"/>
      <c r="AI49" s="9"/>
      <c r="AJ49" s="9"/>
    </row>
    <row r="50" s="1" customFormat="1" spans="1:36">
      <c r="A50" s="6" t="s">
        <v>289</v>
      </c>
      <c r="B50" s="7" t="s">
        <v>288</v>
      </c>
      <c r="C50" s="7" t="s">
        <v>641</v>
      </c>
      <c r="D50" s="7" t="s">
        <v>642</v>
      </c>
      <c r="E50" s="7" t="s">
        <v>643</v>
      </c>
      <c r="F50" s="7" t="s">
        <v>626</v>
      </c>
      <c r="G50" s="7" t="s">
        <v>627</v>
      </c>
      <c r="H50" s="7">
        <v>21</v>
      </c>
      <c r="I50" s="7">
        <v>21</v>
      </c>
      <c r="J50" s="7">
        <v>13</v>
      </c>
      <c r="K50" s="7">
        <v>1000</v>
      </c>
      <c r="L50" s="7">
        <v>0.5</v>
      </c>
      <c r="M50" s="7"/>
      <c r="N50" s="13">
        <v>0</v>
      </c>
      <c r="O50" s="13">
        <v>8.03</v>
      </c>
      <c r="P50" s="13">
        <v>13.82</v>
      </c>
      <c r="Q50" s="13">
        <v>18.35</v>
      </c>
      <c r="R50" s="13">
        <v>1</v>
      </c>
      <c r="S50" s="13">
        <v>1</v>
      </c>
      <c r="T50" s="7">
        <v>-694487</v>
      </c>
      <c r="U50" s="7">
        <v>16422</v>
      </c>
      <c r="V50" s="7">
        <v>102</v>
      </c>
      <c r="W50" s="7">
        <v>147.3</v>
      </c>
      <c r="X50" s="7">
        <v>102.5</v>
      </c>
      <c r="Y50" s="7">
        <v>0.15</v>
      </c>
      <c r="Z50" s="7">
        <v>0.091</v>
      </c>
      <c r="AA50" s="7">
        <v>0.189</v>
      </c>
      <c r="AB50" s="7">
        <v>-0.05</v>
      </c>
      <c r="AC50" s="7">
        <v>-0.083</v>
      </c>
      <c r="AD50" s="7">
        <v>-0.044</v>
      </c>
      <c r="AE50" s="7">
        <v>7</v>
      </c>
      <c r="AF50" s="7">
        <v>6</v>
      </c>
      <c r="AG50" s="7">
        <v>8</v>
      </c>
      <c r="AH50" s="19"/>
      <c r="AI50" s="9"/>
      <c r="AJ50" s="9"/>
    </row>
    <row r="51" s="1" customFormat="1" spans="1:36">
      <c r="A51" s="8"/>
      <c r="N51" s="14">
        <v>1</v>
      </c>
      <c r="O51" s="13">
        <v>21.12</v>
      </c>
      <c r="P51" s="13">
        <v>25.44</v>
      </c>
      <c r="Q51" s="13">
        <v>32.85</v>
      </c>
      <c r="R51" s="13">
        <v>1</v>
      </c>
      <c r="S51" s="13">
        <v>1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20"/>
      <c r="AI51" s="9"/>
      <c r="AJ51" s="9"/>
    </row>
    <row r="52" s="1" customFormat="1" spans="1:36">
      <c r="A52" s="8"/>
      <c r="N52" s="14">
        <v>2</v>
      </c>
      <c r="O52" s="13">
        <v>32.38</v>
      </c>
      <c r="P52" s="13">
        <v>36.03</v>
      </c>
      <c r="Q52" s="13">
        <v>44.84</v>
      </c>
      <c r="R52" s="13">
        <v>1</v>
      </c>
      <c r="S52" s="13">
        <v>1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20"/>
      <c r="AI52" s="9"/>
      <c r="AJ52" s="9"/>
    </row>
    <row r="53" s="1" customFormat="1" spans="1:36">
      <c r="A53" s="8"/>
      <c r="N53" s="14">
        <v>3</v>
      </c>
      <c r="O53" s="13">
        <v>42.08</v>
      </c>
      <c r="P53" s="13">
        <v>45.71</v>
      </c>
      <c r="Q53" s="13">
        <v>54.77</v>
      </c>
      <c r="R53" s="13">
        <v>1</v>
      </c>
      <c r="S53" s="13">
        <v>1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20"/>
      <c r="AI53" s="9"/>
      <c r="AJ53" s="9"/>
    </row>
    <row r="54" s="1" customFormat="1" spans="1:36">
      <c r="A54" s="8"/>
      <c r="N54" s="14">
        <v>4</v>
      </c>
      <c r="O54" s="13">
        <v>50.43</v>
      </c>
      <c r="P54" s="13">
        <v>54.55</v>
      </c>
      <c r="Q54" s="13">
        <v>62.99</v>
      </c>
      <c r="R54" s="13">
        <v>1</v>
      </c>
      <c r="S54" s="13">
        <v>1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20"/>
      <c r="AI54" s="9"/>
      <c r="AJ54" s="9"/>
    </row>
    <row r="55" s="1" customFormat="1" spans="1:36">
      <c r="A55" s="8"/>
      <c r="N55" s="14">
        <v>5</v>
      </c>
      <c r="O55" s="13">
        <v>57.61</v>
      </c>
      <c r="P55" s="13">
        <v>62.62</v>
      </c>
      <c r="Q55" s="13">
        <v>69.79</v>
      </c>
      <c r="R55" s="13">
        <v>1</v>
      </c>
      <c r="S55" s="13">
        <v>1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20"/>
      <c r="AI55" s="9"/>
      <c r="AJ55" s="9"/>
    </row>
    <row r="56" s="1" customFormat="1" spans="1:36">
      <c r="A56" s="8"/>
      <c r="N56" s="14">
        <v>6</v>
      </c>
      <c r="O56" s="13">
        <v>63.79</v>
      </c>
      <c r="P56" s="13">
        <v>69.98</v>
      </c>
      <c r="Q56" s="13">
        <v>75.43</v>
      </c>
      <c r="R56" s="13">
        <v>1</v>
      </c>
      <c r="S56" s="13">
        <v>1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20"/>
      <c r="AI56" s="9"/>
      <c r="AJ56" s="9"/>
    </row>
    <row r="57" s="1" customFormat="1" spans="1:36">
      <c r="A57" s="8"/>
      <c r="N57" s="14">
        <v>7</v>
      </c>
      <c r="O57" s="13">
        <v>69.12</v>
      </c>
      <c r="P57" s="13">
        <v>76.71</v>
      </c>
      <c r="Q57" s="13">
        <v>80.09</v>
      </c>
      <c r="R57" s="13">
        <v>1</v>
      </c>
      <c r="S57" s="13">
        <v>1</v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20"/>
      <c r="AI57" s="9"/>
      <c r="AJ57" s="9"/>
    </row>
    <row r="58" s="1" customFormat="1" spans="1:36">
      <c r="A58" s="8"/>
      <c r="N58" s="14">
        <v>8</v>
      </c>
      <c r="O58" s="13">
        <v>73.7</v>
      </c>
      <c r="P58" s="13">
        <v>82.85</v>
      </c>
      <c r="Q58" s="13">
        <v>83.95</v>
      </c>
      <c r="R58" s="13">
        <v>1</v>
      </c>
      <c r="S58" s="13">
        <v>1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20"/>
      <c r="AI58" s="9"/>
      <c r="AJ58" s="9"/>
    </row>
    <row r="59" s="1" customFormat="1" spans="1:36">
      <c r="A59" s="8"/>
      <c r="N59" s="14">
        <v>9</v>
      </c>
      <c r="O59" s="13">
        <v>77.64</v>
      </c>
      <c r="P59" s="13">
        <v>88.45</v>
      </c>
      <c r="Q59" s="13">
        <v>87.14</v>
      </c>
      <c r="R59" s="13">
        <v>1</v>
      </c>
      <c r="S59" s="13">
        <v>1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20"/>
      <c r="AI59" s="9"/>
      <c r="AJ59" s="9"/>
    </row>
    <row r="60" s="1" customFormat="1" spans="1:36">
      <c r="A60" s="8"/>
      <c r="N60" s="14">
        <v>10</v>
      </c>
      <c r="O60" s="13">
        <v>81.03</v>
      </c>
      <c r="P60" s="13">
        <v>93.57</v>
      </c>
      <c r="Q60" s="13">
        <v>89.79</v>
      </c>
      <c r="R60" s="13">
        <v>1</v>
      </c>
      <c r="S60" s="13">
        <v>1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20"/>
      <c r="AI60" s="9"/>
      <c r="AJ60" s="9"/>
    </row>
    <row r="61" s="1" customFormat="1" spans="1:36">
      <c r="A61" s="8"/>
      <c r="N61" s="14">
        <v>11</v>
      </c>
      <c r="O61" s="13">
        <v>83.95</v>
      </c>
      <c r="P61" s="13">
        <v>98.25</v>
      </c>
      <c r="Q61" s="13">
        <v>91.98</v>
      </c>
      <c r="R61" s="13">
        <v>1</v>
      </c>
      <c r="S61" s="13">
        <v>1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20"/>
      <c r="AI61" s="9"/>
      <c r="AJ61" s="9"/>
    </row>
    <row r="62" s="1" customFormat="1" spans="1:36">
      <c r="A62" s="8"/>
      <c r="N62" s="14">
        <v>12</v>
      </c>
      <c r="O62" s="13">
        <v>86.47</v>
      </c>
      <c r="P62" s="13">
        <v>102.51</v>
      </c>
      <c r="Q62" s="13">
        <v>93.79</v>
      </c>
      <c r="R62" s="13">
        <v>1</v>
      </c>
      <c r="S62" s="13">
        <v>1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20"/>
      <c r="AI62" s="9"/>
      <c r="AJ62" s="9"/>
    </row>
    <row r="63" s="1" customFormat="1" spans="1:36">
      <c r="A63" s="8"/>
      <c r="N63" s="14">
        <v>13</v>
      </c>
      <c r="O63" s="13">
        <v>88.63</v>
      </c>
      <c r="P63" s="13">
        <v>106.41</v>
      </c>
      <c r="Q63" s="13">
        <v>95.29</v>
      </c>
      <c r="R63" s="13">
        <v>1</v>
      </c>
      <c r="S63" s="13">
        <v>1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20"/>
      <c r="AI63" s="9"/>
      <c r="AJ63" s="9"/>
    </row>
    <row r="64" s="1" customFormat="1" spans="1:36">
      <c r="A64" s="8"/>
      <c r="N64" s="14">
        <v>14</v>
      </c>
      <c r="O64" s="13">
        <v>90.49</v>
      </c>
      <c r="P64" s="13">
        <v>109.97</v>
      </c>
      <c r="Q64" s="13">
        <v>96.53</v>
      </c>
      <c r="R64" s="13">
        <v>1</v>
      </c>
      <c r="S64" s="13">
        <v>1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20"/>
      <c r="AI64" s="9"/>
      <c r="AJ64" s="9"/>
    </row>
    <row r="65" s="1" customFormat="1" spans="1:36">
      <c r="A65" s="8"/>
      <c r="N65" s="14">
        <v>15</v>
      </c>
      <c r="O65" s="13">
        <v>92.1</v>
      </c>
      <c r="P65" s="13">
        <v>113.21</v>
      </c>
      <c r="Q65" s="13">
        <v>97.56</v>
      </c>
      <c r="R65" s="13">
        <v>1</v>
      </c>
      <c r="S65" s="13">
        <v>1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20"/>
      <c r="AI65" s="9"/>
      <c r="AJ65" s="9"/>
    </row>
    <row r="66" s="1" customFormat="1" spans="1:36">
      <c r="A66" s="8"/>
      <c r="N66" s="14">
        <v>16</v>
      </c>
      <c r="O66" s="13">
        <v>93.48</v>
      </c>
      <c r="P66" s="13">
        <v>116.18</v>
      </c>
      <c r="Q66" s="13">
        <v>98.41</v>
      </c>
      <c r="R66" s="13">
        <v>1</v>
      </c>
      <c r="S66" s="13">
        <v>1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20"/>
      <c r="AI66" s="9"/>
      <c r="AJ66" s="9"/>
    </row>
    <row r="67" s="1" customFormat="1" spans="1:36">
      <c r="A67" s="8"/>
      <c r="N67" s="14">
        <v>17</v>
      </c>
      <c r="O67" s="13">
        <v>94.66</v>
      </c>
      <c r="P67" s="13">
        <v>118.88</v>
      </c>
      <c r="Q67" s="13">
        <v>99.11</v>
      </c>
      <c r="R67" s="13">
        <v>1</v>
      </c>
      <c r="S67" s="13">
        <v>1</v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20"/>
      <c r="AI67" s="9"/>
      <c r="AJ67" s="9"/>
    </row>
    <row r="68" s="1" customFormat="1" spans="1:36">
      <c r="A68" s="8"/>
      <c r="N68" s="14">
        <v>18</v>
      </c>
      <c r="O68" s="13">
        <v>95.68</v>
      </c>
      <c r="P68" s="13">
        <v>121.36</v>
      </c>
      <c r="Q68" s="13">
        <v>99.7</v>
      </c>
      <c r="R68" s="13">
        <v>1</v>
      </c>
      <c r="S68" s="13">
        <v>1</v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20"/>
      <c r="AI68" s="9"/>
      <c r="AJ68" s="9"/>
    </row>
    <row r="69" s="1" customFormat="1" spans="1:36">
      <c r="A69" s="8"/>
      <c r="N69" s="14">
        <v>19</v>
      </c>
      <c r="O69" s="13">
        <v>96.56</v>
      </c>
      <c r="P69" s="13">
        <v>123.61</v>
      </c>
      <c r="Q69" s="13">
        <v>100.18</v>
      </c>
      <c r="R69" s="13">
        <v>1</v>
      </c>
      <c r="S69" s="13">
        <v>1</v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20"/>
      <c r="AI69" s="9"/>
      <c r="AJ69" s="9"/>
    </row>
    <row r="70" s="1" customFormat="1" spans="1:36">
      <c r="A70" s="8"/>
      <c r="N70" s="14">
        <v>20</v>
      </c>
      <c r="O70" s="13">
        <v>97.32</v>
      </c>
      <c r="P70" s="13">
        <v>125.67</v>
      </c>
      <c r="Q70" s="13">
        <v>100.58</v>
      </c>
      <c r="R70" s="13">
        <v>1</v>
      </c>
      <c r="S70" s="13">
        <v>1</v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20"/>
      <c r="AI70" s="9"/>
      <c r="AJ70" s="9"/>
    </row>
    <row r="71" s="1" customFormat="1" spans="1:36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3">
        <v>21</v>
      </c>
      <c r="O71" s="13">
        <v>97.97</v>
      </c>
      <c r="P71" s="13">
        <v>127.55</v>
      </c>
      <c r="Q71" s="13">
        <v>100.91</v>
      </c>
      <c r="R71" s="13">
        <v>1</v>
      </c>
      <c r="S71" s="13">
        <v>1</v>
      </c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20"/>
      <c r="AI71" s="9"/>
      <c r="AJ71" s="9"/>
    </row>
    <row r="72" s="1" customFormat="1" spans="1:36">
      <c r="A72" s="6" t="s">
        <v>316</v>
      </c>
      <c r="B72" s="7" t="s">
        <v>315</v>
      </c>
      <c r="C72" s="7" t="s">
        <v>644</v>
      </c>
      <c r="D72" s="7" t="s">
        <v>645</v>
      </c>
      <c r="E72" s="7" t="s">
        <v>646</v>
      </c>
      <c r="F72" s="7" t="s">
        <v>626</v>
      </c>
      <c r="G72" s="7" t="s">
        <v>630</v>
      </c>
      <c r="H72" s="7">
        <v>12</v>
      </c>
      <c r="I72" s="7">
        <v>12</v>
      </c>
      <c r="J72" s="7">
        <v>9</v>
      </c>
      <c r="K72" s="7">
        <v>1000</v>
      </c>
      <c r="L72" s="15">
        <v>0.5</v>
      </c>
      <c r="M72" s="7" t="s">
        <v>647</v>
      </c>
      <c r="N72" s="13">
        <v>0</v>
      </c>
      <c r="O72" s="13">
        <v>8.3</v>
      </c>
      <c r="P72" s="13">
        <v>13.4</v>
      </c>
      <c r="Q72" s="13">
        <v>13.4</v>
      </c>
      <c r="R72" s="13">
        <v>1</v>
      </c>
      <c r="S72" s="13">
        <v>1</v>
      </c>
      <c r="T72" s="7">
        <v>0.0026</v>
      </c>
      <c r="U72" s="7">
        <v>4.94</v>
      </c>
      <c r="V72" s="7">
        <v>35.3</v>
      </c>
      <c r="W72" s="7">
        <v>35.3</v>
      </c>
      <c r="X72" s="7">
        <v>35.3</v>
      </c>
      <c r="Y72" s="7">
        <v>0.264</v>
      </c>
      <c r="Z72" s="7">
        <v>0.264</v>
      </c>
      <c r="AA72" s="7">
        <v>0.264</v>
      </c>
      <c r="AB72" s="7">
        <v>-0.809</v>
      </c>
      <c r="AC72" s="7">
        <v>-0.809</v>
      </c>
      <c r="AD72" s="7">
        <v>-0.809</v>
      </c>
      <c r="AE72" s="7">
        <v>2</v>
      </c>
      <c r="AF72" s="7">
        <v>2</v>
      </c>
      <c r="AG72" s="7">
        <v>2</v>
      </c>
      <c r="AH72" s="19">
        <v>0.6481</v>
      </c>
      <c r="AI72" s="9"/>
      <c r="AJ72" s="9"/>
    </row>
    <row r="73" s="1" customFormat="1" spans="1:36">
      <c r="A73" s="8"/>
      <c r="N73" s="14">
        <v>1</v>
      </c>
      <c r="O73" s="13">
        <v>13.3</v>
      </c>
      <c r="P73" s="13">
        <v>16.3</v>
      </c>
      <c r="Q73" s="13">
        <v>15.5</v>
      </c>
      <c r="R73" s="13">
        <v>1</v>
      </c>
      <c r="S73" s="13">
        <v>1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20"/>
      <c r="AI73" s="9"/>
      <c r="AJ73" s="9"/>
    </row>
    <row r="74" s="1" customFormat="1" spans="1:36">
      <c r="A74" s="8"/>
      <c r="N74" s="14">
        <v>2</v>
      </c>
      <c r="O74" s="13">
        <v>19.1</v>
      </c>
      <c r="P74" s="13">
        <v>19.3</v>
      </c>
      <c r="Q74" s="13">
        <v>19.3</v>
      </c>
      <c r="R74" s="13">
        <v>1</v>
      </c>
      <c r="S74" s="13">
        <v>1</v>
      </c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20">
        <v>0.5593</v>
      </c>
      <c r="AI74" s="9"/>
      <c r="AJ74" s="9"/>
    </row>
    <row r="75" s="1" customFormat="1" spans="1:36">
      <c r="A75" s="8"/>
      <c r="N75" s="14">
        <v>3</v>
      </c>
      <c r="O75" s="13">
        <v>23</v>
      </c>
      <c r="P75" s="13">
        <v>23.2</v>
      </c>
      <c r="Q75" s="13">
        <v>22.9</v>
      </c>
      <c r="R75" s="13">
        <v>1</v>
      </c>
      <c r="S75" s="13">
        <v>1</v>
      </c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20">
        <v>0.52</v>
      </c>
      <c r="AI75" s="9"/>
      <c r="AJ75" s="9"/>
    </row>
    <row r="76" s="1" customFormat="1" spans="1:36">
      <c r="A76" s="8"/>
      <c r="N76" s="14">
        <v>4</v>
      </c>
      <c r="O76" s="13">
        <v>24.9</v>
      </c>
      <c r="P76" s="13">
        <v>24.8</v>
      </c>
      <c r="Q76" s="13">
        <v>24.9</v>
      </c>
      <c r="R76" s="13">
        <v>1</v>
      </c>
      <c r="S76" s="13">
        <v>1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20">
        <v>0.4886</v>
      </c>
      <c r="AI76" s="9"/>
      <c r="AJ76" s="9"/>
    </row>
    <row r="77" s="1" customFormat="1" spans="1:36">
      <c r="A77" s="8"/>
      <c r="N77" s="14">
        <v>5</v>
      </c>
      <c r="O77" s="13">
        <v>26.1</v>
      </c>
      <c r="P77" s="13">
        <v>26</v>
      </c>
      <c r="Q77" s="13">
        <v>26.1</v>
      </c>
      <c r="R77" s="13">
        <v>1</v>
      </c>
      <c r="S77" s="13">
        <v>1</v>
      </c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20">
        <v>0.4829</v>
      </c>
      <c r="AI77" s="9"/>
      <c r="AJ77" s="9"/>
    </row>
    <row r="78" s="1" customFormat="1" spans="1:36">
      <c r="A78" s="8"/>
      <c r="N78" s="14">
        <v>6</v>
      </c>
      <c r="O78" s="13">
        <v>28.1</v>
      </c>
      <c r="P78" s="13">
        <v>28.1</v>
      </c>
      <c r="Q78" s="13">
        <v>28.4</v>
      </c>
      <c r="R78" s="13">
        <v>1</v>
      </c>
      <c r="S78" s="13">
        <v>1</v>
      </c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20">
        <v>0.4267</v>
      </c>
      <c r="AI78" s="9"/>
      <c r="AJ78" s="9"/>
    </row>
    <row r="79" s="1" customFormat="1" spans="1:36">
      <c r="A79" s="8"/>
      <c r="N79" s="14">
        <v>7</v>
      </c>
      <c r="O79" s="13">
        <v>30.2</v>
      </c>
      <c r="P79" s="13">
        <v>30.5</v>
      </c>
      <c r="Q79" s="13">
        <v>29.8</v>
      </c>
      <c r="R79" s="13">
        <v>1</v>
      </c>
      <c r="S79" s="13">
        <v>1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20">
        <v>0.321</v>
      </c>
      <c r="AI79" s="9"/>
      <c r="AJ79" s="9"/>
    </row>
    <row r="80" s="1" customFormat="1" spans="1:36">
      <c r="A80" s="8"/>
      <c r="N80" s="14">
        <v>8</v>
      </c>
      <c r="O80" s="13">
        <v>32</v>
      </c>
      <c r="P80" s="13">
        <v>31.9</v>
      </c>
      <c r="Q80" s="13">
        <v>32.4</v>
      </c>
      <c r="R80" s="13">
        <v>1</v>
      </c>
      <c r="S80" s="13">
        <v>1</v>
      </c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20">
        <v>0.2027</v>
      </c>
      <c r="AI80" s="9"/>
      <c r="AJ80" s="9"/>
    </row>
    <row r="81" s="1" customFormat="1" spans="1:36">
      <c r="A81" s="8"/>
      <c r="N81" s="14">
        <v>9</v>
      </c>
      <c r="O81" s="13">
        <v>33.9</v>
      </c>
      <c r="P81" s="13">
        <v>34.1</v>
      </c>
      <c r="Q81" s="13">
        <v>33.7</v>
      </c>
      <c r="R81" s="13">
        <v>1</v>
      </c>
      <c r="S81" s="13">
        <v>1</v>
      </c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20">
        <v>0.1765</v>
      </c>
      <c r="AI81" s="9"/>
      <c r="AJ81" s="9"/>
    </row>
    <row r="82" s="1" customFormat="1" spans="1:36">
      <c r="A82" s="8"/>
      <c r="N82" s="14">
        <v>10</v>
      </c>
      <c r="O82" s="13">
        <v>34.8</v>
      </c>
      <c r="P82" s="13">
        <v>34.4</v>
      </c>
      <c r="Q82" s="13" t="s">
        <v>193</v>
      </c>
      <c r="R82" s="13">
        <v>1</v>
      </c>
      <c r="S82" s="13">
        <v>1</v>
      </c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20">
        <v>0.01</v>
      </c>
      <c r="AI82" s="9"/>
      <c r="AJ82" s="9"/>
    </row>
    <row r="83" s="1" customFormat="1" spans="1:36">
      <c r="A83" s="8"/>
      <c r="N83" s="14">
        <v>11</v>
      </c>
      <c r="O83" s="13">
        <v>32.5</v>
      </c>
      <c r="P83" s="13">
        <v>32.5</v>
      </c>
      <c r="Q83" s="13" t="s">
        <v>193</v>
      </c>
      <c r="R83" s="13">
        <v>1</v>
      </c>
      <c r="S83" s="13">
        <v>1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20">
        <v>0</v>
      </c>
      <c r="AI83" s="9"/>
      <c r="AJ83" s="9"/>
    </row>
    <row r="84" s="1" customFormat="1" spans="1:36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3">
        <v>12</v>
      </c>
      <c r="O84" s="13">
        <v>42</v>
      </c>
      <c r="P84" s="13">
        <v>42</v>
      </c>
      <c r="Q84" s="13" t="s">
        <v>193</v>
      </c>
      <c r="R84" s="13">
        <v>1</v>
      </c>
      <c r="S84" s="13">
        <v>1</v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24">
        <v>0</v>
      </c>
      <c r="AI84" s="9"/>
      <c r="AJ84" s="9"/>
    </row>
    <row r="85" s="1" customFormat="1" spans="1:36">
      <c r="A85" s="6" t="s">
        <v>344</v>
      </c>
      <c r="B85" s="7" t="s">
        <v>343</v>
      </c>
      <c r="C85" s="7" t="s">
        <v>648</v>
      </c>
      <c r="D85" s="7" t="s">
        <v>649</v>
      </c>
      <c r="E85" s="7" t="s">
        <v>650</v>
      </c>
      <c r="F85" s="7" t="s">
        <v>626</v>
      </c>
      <c r="G85" s="7" t="s">
        <v>630</v>
      </c>
      <c r="H85" s="7">
        <v>11</v>
      </c>
      <c r="I85" s="7">
        <v>11</v>
      </c>
      <c r="J85" s="7">
        <v>9</v>
      </c>
      <c r="K85" s="7">
        <v>1000</v>
      </c>
      <c r="L85" s="7">
        <v>0.5</v>
      </c>
      <c r="M85" s="7"/>
      <c r="N85" s="13">
        <v>0</v>
      </c>
      <c r="O85" s="13">
        <v>11.9</v>
      </c>
      <c r="P85" s="13">
        <v>16.8</v>
      </c>
      <c r="Q85" s="13">
        <v>17</v>
      </c>
      <c r="R85" s="13">
        <v>1</v>
      </c>
      <c r="S85" s="13">
        <v>1</v>
      </c>
      <c r="T85" s="7">
        <v>2.54</v>
      </c>
      <c r="U85" s="7">
        <v>3.07</v>
      </c>
      <c r="V85" s="7">
        <v>88.7</v>
      </c>
      <c r="W85" s="7">
        <v>88</v>
      </c>
      <c r="X85" s="7">
        <v>70</v>
      </c>
      <c r="Y85" s="7">
        <v>0.128</v>
      </c>
      <c r="Z85" s="7">
        <v>0.127</v>
      </c>
      <c r="AA85" s="7">
        <v>0.184</v>
      </c>
      <c r="AB85" s="7">
        <v>-1.174</v>
      </c>
      <c r="AC85" s="7">
        <v>-1.157</v>
      </c>
      <c r="AD85" s="7">
        <v>-0.973</v>
      </c>
      <c r="AE85" s="7">
        <v>3</v>
      </c>
      <c r="AF85" s="7">
        <v>3</v>
      </c>
      <c r="AG85" s="7">
        <v>4</v>
      </c>
      <c r="AH85" s="19"/>
      <c r="AI85" s="9"/>
      <c r="AJ85" s="9"/>
    </row>
    <row r="86" s="1" customFormat="1" spans="1:36">
      <c r="A86" s="8"/>
      <c r="N86" s="14">
        <v>1</v>
      </c>
      <c r="O86" s="13">
        <v>20.6</v>
      </c>
      <c r="P86" s="13">
        <v>20.9</v>
      </c>
      <c r="Q86" s="13">
        <v>21</v>
      </c>
      <c r="R86" s="13">
        <v>1</v>
      </c>
      <c r="S86" s="13">
        <v>1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20"/>
      <c r="AI86" s="9"/>
      <c r="AJ86" s="9"/>
    </row>
    <row r="87" s="1" customFormat="1" spans="1:36">
      <c r="A87" s="8"/>
      <c r="N87" s="14">
        <v>2</v>
      </c>
      <c r="O87" s="13">
        <v>29</v>
      </c>
      <c r="P87" s="13">
        <v>28.4</v>
      </c>
      <c r="Q87" s="13">
        <v>29.5</v>
      </c>
      <c r="R87" s="13">
        <v>1</v>
      </c>
      <c r="S87" s="13">
        <v>1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20"/>
      <c r="AI87" s="9"/>
      <c r="AJ87" s="9"/>
    </row>
    <row r="88" s="1" customFormat="1" spans="1:36">
      <c r="A88" s="8"/>
      <c r="N88" s="14">
        <v>3</v>
      </c>
      <c r="O88" s="13">
        <v>36.7</v>
      </c>
      <c r="P88" s="13">
        <v>37</v>
      </c>
      <c r="Q88" s="13">
        <v>36.4</v>
      </c>
      <c r="R88" s="13">
        <v>1</v>
      </c>
      <c r="S88" s="13">
        <v>1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20"/>
      <c r="AI88" s="9"/>
      <c r="AJ88" s="9"/>
    </row>
    <row r="89" s="1" customFormat="1" spans="1:36">
      <c r="A89" s="8"/>
      <c r="N89" s="14">
        <v>4</v>
      </c>
      <c r="O89" s="13">
        <v>43.8</v>
      </c>
      <c r="P89" s="13">
        <v>44.5</v>
      </c>
      <c r="Q89" s="13">
        <v>42.7</v>
      </c>
      <c r="R89" s="13">
        <v>1</v>
      </c>
      <c r="S89" s="13">
        <v>1</v>
      </c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20"/>
      <c r="AI89" s="9"/>
      <c r="AJ89" s="9"/>
    </row>
    <row r="90" s="1" customFormat="1" spans="1:36">
      <c r="A90" s="8"/>
      <c r="N90" s="14">
        <v>5</v>
      </c>
      <c r="O90" s="13">
        <v>50</v>
      </c>
      <c r="P90" s="13">
        <v>48.7</v>
      </c>
      <c r="Q90" s="13">
        <v>45.7</v>
      </c>
      <c r="R90" s="13">
        <v>1</v>
      </c>
      <c r="S90" s="13">
        <v>1</v>
      </c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20"/>
      <c r="AI90" s="9"/>
      <c r="AJ90" s="9"/>
    </row>
    <row r="91" s="1" customFormat="1" spans="1:36">
      <c r="A91" s="8"/>
      <c r="N91" s="14">
        <v>6</v>
      </c>
      <c r="O91" s="13">
        <v>55.4</v>
      </c>
      <c r="P91" s="13">
        <v>53.7</v>
      </c>
      <c r="Q91" s="13">
        <v>49.7</v>
      </c>
      <c r="R91" s="13">
        <v>1</v>
      </c>
      <c r="S91" s="13">
        <v>1</v>
      </c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20"/>
      <c r="AI91" s="9"/>
      <c r="AJ91" s="9"/>
    </row>
    <row r="92" s="1" customFormat="1" spans="1:36">
      <c r="A92" s="8"/>
      <c r="N92" s="14">
        <v>7</v>
      </c>
      <c r="O92" s="13">
        <v>58.3</v>
      </c>
      <c r="P92" s="13">
        <v>56.4</v>
      </c>
      <c r="Q92" s="13">
        <v>54.2</v>
      </c>
      <c r="R92" s="13">
        <v>1</v>
      </c>
      <c r="S92" s="13">
        <v>1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20"/>
      <c r="AI92" s="9"/>
      <c r="AJ92" s="9"/>
    </row>
    <row r="93" s="1" customFormat="1" spans="1:36">
      <c r="A93" s="8"/>
      <c r="N93" s="14">
        <v>8</v>
      </c>
      <c r="O93" s="13">
        <v>63.1</v>
      </c>
      <c r="P93" s="13">
        <v>62.3</v>
      </c>
      <c r="Q93" s="13">
        <v>56.6</v>
      </c>
      <c r="R93" s="13">
        <v>1</v>
      </c>
      <c r="S93" s="13">
        <v>1</v>
      </c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20"/>
      <c r="AI93" s="9"/>
      <c r="AJ93" s="9"/>
    </row>
    <row r="94" s="1" customFormat="1" spans="1:36">
      <c r="A94" s="8"/>
      <c r="N94" s="14">
        <v>9</v>
      </c>
      <c r="O94" s="13">
        <v>67.1</v>
      </c>
      <c r="P94" s="13">
        <v>68.7</v>
      </c>
      <c r="Q94" s="13">
        <v>60</v>
      </c>
      <c r="R94" s="13">
        <v>1</v>
      </c>
      <c r="S94" s="13">
        <v>1</v>
      </c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20"/>
      <c r="AI94" s="9"/>
      <c r="AJ94" s="9"/>
    </row>
    <row r="95" s="1" customFormat="1" spans="1:36">
      <c r="A95" s="8"/>
      <c r="N95" s="14">
        <v>10</v>
      </c>
      <c r="O95" s="13">
        <v>75</v>
      </c>
      <c r="P95" s="13">
        <v>75</v>
      </c>
      <c r="Q95" s="13" t="s">
        <v>193</v>
      </c>
      <c r="R95" s="13">
        <v>1</v>
      </c>
      <c r="S95" s="13">
        <v>1</v>
      </c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20"/>
      <c r="AI95" s="9"/>
      <c r="AJ95" s="9"/>
    </row>
    <row r="96" s="1" customFormat="1" spans="1:36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3">
        <v>11</v>
      </c>
      <c r="O96" s="13">
        <v>74</v>
      </c>
      <c r="P96" s="13">
        <v>78</v>
      </c>
      <c r="Q96" s="13" t="s">
        <v>193</v>
      </c>
      <c r="R96" s="13">
        <v>1</v>
      </c>
      <c r="S96" s="13">
        <v>1</v>
      </c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24"/>
      <c r="AI96" s="9"/>
      <c r="AJ96" s="9"/>
    </row>
    <row r="97" s="1" customFormat="1" spans="1:36">
      <c r="A97" s="6" t="s">
        <v>371</v>
      </c>
      <c r="B97" s="7" t="s">
        <v>370</v>
      </c>
      <c r="C97" s="7" t="s">
        <v>651</v>
      </c>
      <c r="D97" s="7" t="s">
        <v>652</v>
      </c>
      <c r="E97" s="7" t="s">
        <v>653</v>
      </c>
      <c r="F97" s="7" t="s">
        <v>626</v>
      </c>
      <c r="G97" s="7" t="s">
        <v>630</v>
      </c>
      <c r="H97" s="7">
        <v>6</v>
      </c>
      <c r="I97" s="7">
        <v>6</v>
      </c>
      <c r="J97" s="7">
        <v>6</v>
      </c>
      <c r="K97" s="7">
        <v>1000</v>
      </c>
      <c r="L97" s="7">
        <v>0.5</v>
      </c>
      <c r="M97" s="7"/>
      <c r="N97" s="13">
        <v>0</v>
      </c>
      <c r="O97" s="13">
        <v>13.67</v>
      </c>
      <c r="P97" s="13">
        <v>14.88</v>
      </c>
      <c r="Q97" s="13">
        <v>14.5</v>
      </c>
      <c r="R97" s="13">
        <v>1</v>
      </c>
      <c r="S97" s="13">
        <v>1</v>
      </c>
      <c r="T97" s="7">
        <v>0.0255</v>
      </c>
      <c r="U97" s="7">
        <v>5.031</v>
      </c>
      <c r="V97" s="7">
        <v>31.28</v>
      </c>
      <c r="W97" s="7">
        <v>31.9</v>
      </c>
      <c r="X97" s="7">
        <v>25.54</v>
      </c>
      <c r="Y97" s="7">
        <v>0.211</v>
      </c>
      <c r="Z97" s="7">
        <v>0.205</v>
      </c>
      <c r="AA97" s="7">
        <v>0.273</v>
      </c>
      <c r="AB97" s="7">
        <v>-2.348</v>
      </c>
      <c r="AC97" s="7">
        <v>-2.605</v>
      </c>
      <c r="AD97" s="7">
        <v>-2.45</v>
      </c>
      <c r="AE97" s="7">
        <v>2</v>
      </c>
      <c r="AF97" s="7">
        <v>1</v>
      </c>
      <c r="AG97" s="7">
        <v>2</v>
      </c>
      <c r="AH97" s="19"/>
      <c r="AI97" s="9"/>
      <c r="AJ97" s="9"/>
    </row>
    <row r="98" s="1" customFormat="1" spans="1:34">
      <c r="A98" s="8"/>
      <c r="N98" s="14">
        <v>1</v>
      </c>
      <c r="O98" s="13">
        <v>15.9</v>
      </c>
      <c r="P98" s="13">
        <v>16.69</v>
      </c>
      <c r="Q98" s="13">
        <v>15.69</v>
      </c>
      <c r="R98" s="13">
        <v>1</v>
      </c>
      <c r="S98" s="13">
        <v>1</v>
      </c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20"/>
    </row>
    <row r="99" s="1" customFormat="1" spans="1:34">
      <c r="A99" s="8"/>
      <c r="N99" s="14">
        <v>2</v>
      </c>
      <c r="O99" s="13">
        <v>18.59</v>
      </c>
      <c r="P99" s="13">
        <v>19.48</v>
      </c>
      <c r="Q99" s="13">
        <v>17.76</v>
      </c>
      <c r="R99" s="13">
        <v>1</v>
      </c>
      <c r="S99" s="13">
        <v>1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20"/>
    </row>
    <row r="100" s="1" customFormat="1" spans="1:34">
      <c r="A100" s="8"/>
      <c r="N100" s="14">
        <v>3</v>
      </c>
      <c r="O100" s="13">
        <v>21.31</v>
      </c>
      <c r="P100" s="13">
        <v>21.91</v>
      </c>
      <c r="Q100" s="13">
        <v>19.75</v>
      </c>
      <c r="R100" s="13">
        <v>1</v>
      </c>
      <c r="S100" s="13">
        <v>1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20"/>
    </row>
    <row r="101" s="1" customFormat="1" spans="1:34">
      <c r="A101" s="8"/>
      <c r="N101" s="14">
        <v>4</v>
      </c>
      <c r="O101" s="13">
        <v>23.08</v>
      </c>
      <c r="P101" s="13">
        <v>23.58</v>
      </c>
      <c r="Q101" s="13">
        <v>21.53</v>
      </c>
      <c r="R101" s="13">
        <v>1</v>
      </c>
      <c r="S101" s="13">
        <v>1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20"/>
    </row>
    <row r="102" s="1" customFormat="1" spans="1:34">
      <c r="A102" s="8"/>
      <c r="N102" s="14">
        <v>5</v>
      </c>
      <c r="O102" s="13">
        <v>24.6</v>
      </c>
      <c r="P102" s="13">
        <v>25.25</v>
      </c>
      <c r="Q102" s="13">
        <v>22</v>
      </c>
      <c r="R102" s="13">
        <v>1</v>
      </c>
      <c r="S102" s="13">
        <v>1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20"/>
    </row>
    <row r="103" s="1" customFormat="1" spans="1:34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3">
        <v>6</v>
      </c>
      <c r="O103" s="13">
        <v>29.25</v>
      </c>
      <c r="P103" s="13">
        <v>31.67</v>
      </c>
      <c r="Q103" s="13">
        <v>23</v>
      </c>
      <c r="R103" s="13">
        <v>1</v>
      </c>
      <c r="S103" s="13">
        <v>1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20"/>
    </row>
    <row r="104" s="1" customFormat="1" spans="1:34">
      <c r="A104" s="6" t="s">
        <v>401</v>
      </c>
      <c r="B104" s="7" t="s">
        <v>400</v>
      </c>
      <c r="C104" s="7" t="s">
        <v>654</v>
      </c>
      <c r="D104" s="7" t="s">
        <v>655</v>
      </c>
      <c r="E104" s="7" t="s">
        <v>656</v>
      </c>
      <c r="F104" s="7" t="s">
        <v>626</v>
      </c>
      <c r="G104" s="7" t="s">
        <v>630</v>
      </c>
      <c r="H104" s="7">
        <v>8</v>
      </c>
      <c r="I104" s="7">
        <v>8</v>
      </c>
      <c r="J104" s="7">
        <v>8</v>
      </c>
      <c r="K104" s="7">
        <v>1000</v>
      </c>
      <c r="L104" s="15">
        <v>0.5</v>
      </c>
      <c r="M104" s="7" t="s">
        <v>631</v>
      </c>
      <c r="N104" s="13">
        <v>0</v>
      </c>
      <c r="O104" s="13">
        <v>8.46</v>
      </c>
      <c r="P104" s="13">
        <v>8.46</v>
      </c>
      <c r="Q104" s="13">
        <v>8.46</v>
      </c>
      <c r="R104" s="13">
        <v>1</v>
      </c>
      <c r="S104" s="13">
        <v>1</v>
      </c>
      <c r="T104" s="7">
        <v>1</v>
      </c>
      <c r="U104" s="7">
        <v>3.74</v>
      </c>
      <c r="V104" s="7">
        <v>38.29</v>
      </c>
      <c r="W104" s="7">
        <v>35.41</v>
      </c>
      <c r="X104" s="7">
        <v>40.01</v>
      </c>
      <c r="Y104" s="7">
        <v>0.148</v>
      </c>
      <c r="Z104" s="7">
        <v>0.17</v>
      </c>
      <c r="AA104" s="7">
        <v>0.135</v>
      </c>
      <c r="AB104" s="7">
        <v>-1.42</v>
      </c>
      <c r="AC104" s="7">
        <v>-1.32</v>
      </c>
      <c r="AD104" s="7">
        <v>-1.54</v>
      </c>
      <c r="AE104" s="7">
        <v>2</v>
      </c>
      <c r="AF104" s="7">
        <v>1</v>
      </c>
      <c r="AG104" s="7">
        <v>2</v>
      </c>
      <c r="AH104" s="19">
        <v>0</v>
      </c>
    </row>
    <row r="105" s="1" customFormat="1" spans="1:34">
      <c r="A105" s="8"/>
      <c r="N105" s="14">
        <v>1</v>
      </c>
      <c r="O105" s="13">
        <v>11.66</v>
      </c>
      <c r="P105" s="13">
        <v>11.66</v>
      </c>
      <c r="Q105" s="13">
        <v>11.66</v>
      </c>
      <c r="R105" s="13">
        <v>1</v>
      </c>
      <c r="S105" s="13">
        <v>1</v>
      </c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20"/>
    </row>
    <row r="106" s="1" customFormat="1" spans="1:34">
      <c r="A106" s="8"/>
      <c r="N106" s="14">
        <v>2</v>
      </c>
      <c r="O106" s="13">
        <v>15.27</v>
      </c>
      <c r="P106" s="13">
        <v>15.27</v>
      </c>
      <c r="Q106" s="13">
        <v>15.27</v>
      </c>
      <c r="R106" s="13">
        <v>1</v>
      </c>
      <c r="S106" s="13">
        <v>1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20">
        <v>0.05</v>
      </c>
    </row>
    <row r="107" s="1" customFormat="1" spans="1:34">
      <c r="A107" s="8"/>
      <c r="N107" s="14">
        <v>3</v>
      </c>
      <c r="O107" s="13">
        <v>18.19</v>
      </c>
      <c r="P107" s="13">
        <v>18.19</v>
      </c>
      <c r="Q107" s="13">
        <v>18.19</v>
      </c>
      <c r="R107" s="13">
        <v>1</v>
      </c>
      <c r="S107" s="13">
        <v>1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20">
        <v>0.1</v>
      </c>
    </row>
    <row r="108" s="1" customFormat="1" spans="1:34">
      <c r="A108" s="8"/>
      <c r="N108" s="14">
        <v>4</v>
      </c>
      <c r="O108" s="13">
        <v>20.96</v>
      </c>
      <c r="P108" s="13">
        <v>20.96</v>
      </c>
      <c r="Q108" s="13">
        <v>20.96</v>
      </c>
      <c r="R108" s="13">
        <v>1</v>
      </c>
      <c r="S108" s="13">
        <v>1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20">
        <v>0.3</v>
      </c>
    </row>
    <row r="109" s="1" customFormat="1" spans="1:34">
      <c r="A109" s="8"/>
      <c r="N109" s="14">
        <v>5</v>
      </c>
      <c r="O109" s="13">
        <v>24.07</v>
      </c>
      <c r="P109" s="13">
        <v>24.07</v>
      </c>
      <c r="Q109" s="13">
        <v>24.07</v>
      </c>
      <c r="R109" s="13">
        <v>1</v>
      </c>
      <c r="S109" s="13">
        <v>1</v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20">
        <v>0.45</v>
      </c>
    </row>
    <row r="110" s="1" customFormat="1" spans="1:34">
      <c r="A110" s="8"/>
      <c r="N110" s="14">
        <v>6</v>
      </c>
      <c r="O110" s="13">
        <v>25.89</v>
      </c>
      <c r="P110" s="13">
        <v>25.89</v>
      </c>
      <c r="Q110" s="13">
        <v>25.89</v>
      </c>
      <c r="R110" s="13">
        <v>1</v>
      </c>
      <c r="S110" s="13">
        <v>1</v>
      </c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20">
        <v>0.55</v>
      </c>
    </row>
    <row r="111" s="1" customFormat="1" spans="1:34">
      <c r="A111" s="8"/>
      <c r="N111" s="14">
        <v>7</v>
      </c>
      <c r="O111" s="13">
        <v>27.19</v>
      </c>
      <c r="P111" s="13">
        <v>27.19</v>
      </c>
      <c r="Q111" s="13">
        <v>27.19</v>
      </c>
      <c r="R111" s="13">
        <v>1</v>
      </c>
      <c r="S111" s="13">
        <v>1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20">
        <v>0.7</v>
      </c>
    </row>
    <row r="112" s="1" customFormat="1" spans="1:34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3">
        <v>8</v>
      </c>
      <c r="O112" s="13">
        <v>28.81</v>
      </c>
      <c r="P112" s="13">
        <v>28.81</v>
      </c>
      <c r="Q112" s="13">
        <v>28.81</v>
      </c>
      <c r="R112" s="13">
        <v>1</v>
      </c>
      <c r="S112" s="13">
        <v>1</v>
      </c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24">
        <v>1</v>
      </c>
    </row>
    <row r="113" s="1" customFormat="1" spans="1:34">
      <c r="A113" s="6" t="s">
        <v>427</v>
      </c>
      <c r="B113" s="7" t="s">
        <v>426</v>
      </c>
      <c r="C113" s="7" t="s">
        <v>657</v>
      </c>
      <c r="D113" s="7" t="s">
        <v>658</v>
      </c>
      <c r="E113" s="7" t="s">
        <v>659</v>
      </c>
      <c r="F113" s="7" t="s">
        <v>626</v>
      </c>
      <c r="G113" s="7" t="s">
        <v>640</v>
      </c>
      <c r="H113" s="7">
        <v>6</v>
      </c>
      <c r="I113" s="7">
        <v>6</v>
      </c>
      <c r="J113" s="7">
        <v>6</v>
      </c>
      <c r="K113" s="7">
        <v>1000</v>
      </c>
      <c r="L113" s="7">
        <v>0.5</v>
      </c>
      <c r="M113" s="7"/>
      <c r="N113" s="13">
        <v>0</v>
      </c>
      <c r="O113" s="13">
        <v>10.09</v>
      </c>
      <c r="P113" s="13">
        <v>10.09</v>
      </c>
      <c r="Q113" s="13">
        <v>10.09</v>
      </c>
      <c r="R113" s="13">
        <v>1</v>
      </c>
      <c r="S113" s="13">
        <v>1</v>
      </c>
      <c r="T113" s="7">
        <v>72.46</v>
      </c>
      <c r="U113" s="7">
        <v>0.22</v>
      </c>
      <c r="V113" s="7">
        <v>23.88</v>
      </c>
      <c r="W113" s="7">
        <v>23.88</v>
      </c>
      <c r="X113" s="7">
        <v>23.88</v>
      </c>
      <c r="Y113" s="7">
        <v>0.298</v>
      </c>
      <c r="Z113" s="7">
        <v>0.298</v>
      </c>
      <c r="AA113" s="7">
        <v>0.298</v>
      </c>
      <c r="AB113" s="7">
        <v>-1.577</v>
      </c>
      <c r="AC113" s="7">
        <v>-1.577</v>
      </c>
      <c r="AD113" s="7">
        <v>-1.577</v>
      </c>
      <c r="AE113" s="7">
        <v>2</v>
      </c>
      <c r="AF113" s="7">
        <v>2</v>
      </c>
      <c r="AG113" s="7">
        <v>2</v>
      </c>
      <c r="AH113" s="19"/>
    </row>
    <row r="114" s="1" customFormat="1" spans="1:34">
      <c r="A114" s="8"/>
      <c r="N114" s="14">
        <v>1</v>
      </c>
      <c r="O114" s="13">
        <v>12.79</v>
      </c>
      <c r="P114" s="13">
        <v>12.79</v>
      </c>
      <c r="Q114" s="13">
        <v>12.79</v>
      </c>
      <c r="R114" s="13">
        <v>1</v>
      </c>
      <c r="S114" s="13">
        <v>1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20"/>
    </row>
    <row r="115" s="1" customFormat="1" spans="1:34">
      <c r="A115" s="8"/>
      <c r="N115" s="14">
        <v>2</v>
      </c>
      <c r="O115" s="13">
        <v>15.84</v>
      </c>
      <c r="P115" s="13">
        <v>15.84</v>
      </c>
      <c r="Q115" s="13">
        <v>15.84</v>
      </c>
      <c r="R115" s="13">
        <v>1</v>
      </c>
      <c r="S115" s="13">
        <v>1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20"/>
    </row>
    <row r="116" s="1" customFormat="1" spans="1:34">
      <c r="A116" s="8"/>
      <c r="N116" s="14">
        <v>3</v>
      </c>
      <c r="O116" s="13">
        <v>17.61</v>
      </c>
      <c r="P116" s="13">
        <v>17.61</v>
      </c>
      <c r="Q116" s="13">
        <v>17.61</v>
      </c>
      <c r="R116" s="13">
        <v>1</v>
      </c>
      <c r="S116" s="13">
        <v>1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20"/>
    </row>
    <row r="117" s="1" customFormat="1" spans="1:34">
      <c r="A117" s="8"/>
      <c r="N117" s="14">
        <v>4</v>
      </c>
      <c r="O117" s="13">
        <v>19.2</v>
      </c>
      <c r="P117" s="13">
        <v>19.2</v>
      </c>
      <c r="Q117" s="13">
        <v>19.2</v>
      </c>
      <c r="R117" s="13">
        <v>1</v>
      </c>
      <c r="S117" s="13">
        <v>1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20"/>
    </row>
    <row r="118" s="1" customFormat="1" spans="1:34">
      <c r="A118" s="8"/>
      <c r="N118" s="14">
        <v>5</v>
      </c>
      <c r="O118" s="13">
        <v>20.61</v>
      </c>
      <c r="P118" s="13">
        <v>20.61</v>
      </c>
      <c r="Q118" s="13">
        <v>20.61</v>
      </c>
      <c r="R118" s="13">
        <v>1</v>
      </c>
      <c r="S118" s="13">
        <v>1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20"/>
    </row>
    <row r="119" s="1" customFormat="1" spans="1:34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3">
        <v>6</v>
      </c>
      <c r="O119" s="13">
        <v>21.42</v>
      </c>
      <c r="P119" s="13">
        <v>21.42</v>
      </c>
      <c r="Q119" s="13">
        <v>21.42</v>
      </c>
      <c r="R119" s="13">
        <v>1</v>
      </c>
      <c r="S119" s="13">
        <v>1</v>
      </c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20"/>
    </row>
    <row r="120" s="1" customFormat="1" spans="1:34">
      <c r="A120" s="6" t="s">
        <v>453</v>
      </c>
      <c r="B120" s="7" t="s">
        <v>452</v>
      </c>
      <c r="C120" s="7" t="s">
        <v>660</v>
      </c>
      <c r="D120" s="7" t="s">
        <v>661</v>
      </c>
      <c r="E120" s="7" t="s">
        <v>662</v>
      </c>
      <c r="F120" s="7" t="s">
        <v>626</v>
      </c>
      <c r="G120" s="7" t="s">
        <v>630</v>
      </c>
      <c r="H120" s="7">
        <v>10</v>
      </c>
      <c r="I120" s="7">
        <v>10</v>
      </c>
      <c r="J120" s="7">
        <v>10</v>
      </c>
      <c r="K120" s="7">
        <v>1000</v>
      </c>
      <c r="L120" s="15">
        <v>0.5</v>
      </c>
      <c r="M120" s="7"/>
      <c r="N120" s="13">
        <v>0</v>
      </c>
      <c r="O120" s="13">
        <v>8.9</v>
      </c>
      <c r="P120" s="13">
        <v>11.55</v>
      </c>
      <c r="Q120" s="13">
        <v>11.55</v>
      </c>
      <c r="R120" s="13">
        <v>1</v>
      </c>
      <c r="S120" s="13">
        <v>1</v>
      </c>
      <c r="T120" s="7">
        <v>436.27</v>
      </c>
      <c r="U120" s="7">
        <v>1.5747</v>
      </c>
      <c r="V120" s="7">
        <v>43.35</v>
      </c>
      <c r="W120" s="7">
        <v>41.92</v>
      </c>
      <c r="X120" s="7">
        <v>45.89</v>
      </c>
      <c r="Y120" s="7">
        <v>0.24</v>
      </c>
      <c r="Z120" s="7">
        <v>0.25</v>
      </c>
      <c r="AA120" s="7">
        <v>0.2</v>
      </c>
      <c r="AB120" s="7">
        <f>-0.11</f>
        <v>-0.11</v>
      </c>
      <c r="AC120" s="7">
        <v>-0.29</v>
      </c>
      <c r="AD120" s="7">
        <v>-0.78</v>
      </c>
      <c r="AE120" s="7">
        <v>2</v>
      </c>
      <c r="AF120" s="7">
        <v>3</v>
      </c>
      <c r="AG120" s="7">
        <v>2</v>
      </c>
      <c r="AH120" s="25">
        <v>0</v>
      </c>
    </row>
    <row r="121" s="1" customFormat="1" spans="1:34">
      <c r="A121" s="8"/>
      <c r="N121" s="14">
        <v>1</v>
      </c>
      <c r="O121" s="13">
        <v>10.6</v>
      </c>
      <c r="P121" s="13">
        <v>13.75</v>
      </c>
      <c r="Q121" s="13">
        <v>10.14</v>
      </c>
      <c r="R121" s="13">
        <v>1</v>
      </c>
      <c r="S121" s="13">
        <v>1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26"/>
    </row>
    <row r="122" s="1" customFormat="1" spans="1:34">
      <c r="A122" s="8"/>
      <c r="N122" s="14">
        <v>2</v>
      </c>
      <c r="O122" s="13">
        <v>17.3</v>
      </c>
      <c r="P122" s="13">
        <v>19.57</v>
      </c>
      <c r="Q122" s="13">
        <v>17.22</v>
      </c>
      <c r="R122" s="13">
        <v>1</v>
      </c>
      <c r="S122" s="13">
        <v>1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26">
        <v>0.01</v>
      </c>
    </row>
    <row r="123" s="1" customFormat="1" spans="1:34">
      <c r="A123" s="8"/>
      <c r="N123" s="14">
        <v>3</v>
      </c>
      <c r="O123" s="13">
        <v>23.5</v>
      </c>
      <c r="P123" s="13">
        <v>24.34</v>
      </c>
      <c r="Q123" s="13">
        <v>22.8</v>
      </c>
      <c r="R123" s="13">
        <v>1</v>
      </c>
      <c r="S123" s="13">
        <v>1</v>
      </c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26">
        <v>0.272727272727273</v>
      </c>
    </row>
    <row r="124" s="1" customFormat="1" spans="1:34">
      <c r="A124" s="8"/>
      <c r="N124" s="14">
        <v>4</v>
      </c>
      <c r="O124" s="13">
        <v>27.9</v>
      </c>
      <c r="P124" s="13">
        <v>28.25</v>
      </c>
      <c r="Q124" s="13">
        <v>27.18</v>
      </c>
      <c r="R124" s="13">
        <v>1</v>
      </c>
      <c r="S124" s="13">
        <v>1</v>
      </c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26">
        <v>0.553846153846154</v>
      </c>
    </row>
    <row r="125" s="1" customFormat="1" spans="1:34">
      <c r="A125" s="8"/>
      <c r="N125" s="14">
        <v>5</v>
      </c>
      <c r="O125" s="13">
        <v>31.4</v>
      </c>
      <c r="P125" s="13">
        <v>31.45</v>
      </c>
      <c r="Q125" s="13">
        <v>30.63</v>
      </c>
      <c r="R125" s="13">
        <v>1</v>
      </c>
      <c r="S125" s="13">
        <v>1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26">
        <v>0.57</v>
      </c>
    </row>
    <row r="126" s="1" customFormat="1" spans="1:34">
      <c r="A126" s="8"/>
      <c r="N126" s="14">
        <v>6</v>
      </c>
      <c r="O126" s="13">
        <v>34.5</v>
      </c>
      <c r="P126" s="13">
        <v>34.06</v>
      </c>
      <c r="Q126" s="13">
        <v>33.35</v>
      </c>
      <c r="R126" s="13">
        <v>1</v>
      </c>
      <c r="S126" s="13">
        <v>1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26">
        <v>0.66</v>
      </c>
    </row>
    <row r="127" s="1" customFormat="1" spans="1:34">
      <c r="A127" s="8"/>
      <c r="N127" s="14">
        <v>7</v>
      </c>
      <c r="O127" s="13">
        <v>36.5</v>
      </c>
      <c r="P127" s="13">
        <v>36.21</v>
      </c>
      <c r="Q127" s="13">
        <v>35.48</v>
      </c>
      <c r="R127" s="13">
        <v>1</v>
      </c>
      <c r="S127" s="13">
        <v>1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26">
        <v>0.67</v>
      </c>
    </row>
    <row r="128" s="1" customFormat="1" spans="1:34">
      <c r="A128" s="8"/>
      <c r="N128" s="14">
        <v>8</v>
      </c>
      <c r="O128" s="13">
        <v>38.2</v>
      </c>
      <c r="P128" s="13">
        <v>37.96</v>
      </c>
      <c r="Q128" s="13">
        <v>37.16</v>
      </c>
      <c r="R128" s="13">
        <v>1</v>
      </c>
      <c r="S128" s="13">
        <v>1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26">
        <v>0.685714285714286</v>
      </c>
    </row>
    <row r="129" s="1" customFormat="1" spans="1:34">
      <c r="A129" s="8"/>
      <c r="N129" s="14">
        <v>9</v>
      </c>
      <c r="O129" s="13">
        <v>38.9</v>
      </c>
      <c r="P129" s="13">
        <v>39.4</v>
      </c>
      <c r="Q129" s="13">
        <v>38.48</v>
      </c>
      <c r="R129" s="13">
        <v>1</v>
      </c>
      <c r="S129" s="13">
        <v>1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26">
        <v>0.7</v>
      </c>
    </row>
    <row r="130" s="1" customFormat="1" spans="1:34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3">
        <v>10</v>
      </c>
      <c r="O130" s="13">
        <v>39.4</v>
      </c>
      <c r="P130" s="13">
        <v>40.58</v>
      </c>
      <c r="Q130" s="13">
        <v>39.52</v>
      </c>
      <c r="R130" s="13">
        <v>1</v>
      </c>
      <c r="S130" s="13">
        <v>1</v>
      </c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28">
        <v>0.785714285714286</v>
      </c>
    </row>
    <row r="131" s="1" customFormat="1" spans="1:34">
      <c r="A131" s="6" t="s">
        <v>479</v>
      </c>
      <c r="B131" s="7" t="s">
        <v>478</v>
      </c>
      <c r="C131" s="7" t="s">
        <v>663</v>
      </c>
      <c r="D131" s="7" t="s">
        <v>664</v>
      </c>
      <c r="E131" s="7" t="s">
        <v>665</v>
      </c>
      <c r="F131" s="7" t="s">
        <v>626</v>
      </c>
      <c r="G131" s="7" t="s">
        <v>640</v>
      </c>
      <c r="H131" s="7">
        <v>6</v>
      </c>
      <c r="I131" s="7">
        <v>6</v>
      </c>
      <c r="J131" s="7">
        <v>6</v>
      </c>
      <c r="K131" s="7">
        <v>1000</v>
      </c>
      <c r="L131" s="7">
        <v>0.5</v>
      </c>
      <c r="M131" s="7"/>
      <c r="N131" s="13">
        <v>0</v>
      </c>
      <c r="O131" s="13">
        <v>6.03</v>
      </c>
      <c r="P131" s="13">
        <v>5.46</v>
      </c>
      <c r="Q131" s="13">
        <v>2.76</v>
      </c>
      <c r="R131" s="13">
        <v>1</v>
      </c>
      <c r="S131" s="13">
        <v>1</v>
      </c>
      <c r="T131" s="7">
        <v>2659</v>
      </c>
      <c r="U131" s="7">
        <v>0.0619</v>
      </c>
      <c r="V131" s="7">
        <v>10.61</v>
      </c>
      <c r="W131" s="7">
        <v>9.6</v>
      </c>
      <c r="X131" s="7">
        <v>11.62</v>
      </c>
      <c r="Y131" s="7">
        <v>0.483</v>
      </c>
      <c r="Z131" s="7">
        <v>0.483</v>
      </c>
      <c r="AA131" s="7">
        <v>0.485</v>
      </c>
      <c r="AB131" s="7">
        <v>-0.74</v>
      </c>
      <c r="AC131" s="7">
        <v>-0.74</v>
      </c>
      <c r="AD131" s="7">
        <v>0.44</v>
      </c>
      <c r="AE131" s="7">
        <v>1</v>
      </c>
      <c r="AF131" s="7">
        <v>1</v>
      </c>
      <c r="AG131" s="7">
        <v>1</v>
      </c>
      <c r="AH131" s="19"/>
    </row>
    <row r="132" s="1" customFormat="1" spans="1:34">
      <c r="A132" s="8"/>
      <c r="N132" s="14">
        <v>1</v>
      </c>
      <c r="O132" s="13">
        <v>7.79</v>
      </c>
      <c r="P132" s="13">
        <v>7.04</v>
      </c>
      <c r="Q132" s="13">
        <v>6.17</v>
      </c>
      <c r="R132" s="13">
        <v>1</v>
      </c>
      <c r="S132" s="13">
        <v>1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20"/>
    </row>
    <row r="133" s="1" customFormat="1" spans="1:34">
      <c r="A133" s="8"/>
      <c r="N133" s="14">
        <v>2</v>
      </c>
      <c r="O133" s="13">
        <v>8.87</v>
      </c>
      <c r="P133" s="13">
        <v>8.02</v>
      </c>
      <c r="Q133" s="13">
        <v>8.26</v>
      </c>
      <c r="R133" s="13">
        <v>1</v>
      </c>
      <c r="S133" s="13">
        <v>1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20"/>
    </row>
    <row r="134" s="1" customFormat="1" spans="1:34">
      <c r="A134" s="8"/>
      <c r="N134" s="14">
        <v>3</v>
      </c>
      <c r="O134" s="13">
        <v>9.53</v>
      </c>
      <c r="P134" s="13">
        <v>8.63</v>
      </c>
      <c r="Q134" s="13">
        <v>9.55</v>
      </c>
      <c r="R134" s="13">
        <v>1</v>
      </c>
      <c r="S134" s="13">
        <v>1</v>
      </c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20"/>
    </row>
    <row r="135" s="1" customFormat="1" spans="1:34">
      <c r="A135" s="8"/>
      <c r="N135" s="14">
        <v>4</v>
      </c>
      <c r="O135" s="13">
        <v>9.95</v>
      </c>
      <c r="P135" s="13">
        <v>9</v>
      </c>
      <c r="Q135" s="13">
        <v>10.35</v>
      </c>
      <c r="R135" s="13">
        <v>1</v>
      </c>
      <c r="S135" s="13">
        <v>1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20"/>
    </row>
    <row r="136" s="1" customFormat="1" spans="1:34">
      <c r="A136" s="8"/>
      <c r="N136" s="14">
        <v>5</v>
      </c>
      <c r="O136" s="13">
        <v>10.2</v>
      </c>
      <c r="P136" s="13">
        <v>9.23</v>
      </c>
      <c r="Q136" s="13">
        <v>10.84</v>
      </c>
      <c r="R136" s="13">
        <v>1</v>
      </c>
      <c r="S136" s="13">
        <v>1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20"/>
    </row>
    <row r="137" s="1" customFormat="1" spans="1:34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3">
        <v>6</v>
      </c>
      <c r="O137" s="13">
        <v>10.36</v>
      </c>
      <c r="P137" s="13">
        <v>9.37</v>
      </c>
      <c r="Q137" s="13">
        <v>11.14</v>
      </c>
      <c r="R137" s="13">
        <v>1</v>
      </c>
      <c r="S137" s="13">
        <v>1</v>
      </c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24"/>
    </row>
    <row r="138" s="1" customFormat="1" spans="1:34">
      <c r="A138" s="6" t="s">
        <v>502</v>
      </c>
      <c r="B138" s="7" t="s">
        <v>501</v>
      </c>
      <c r="C138" s="7" t="s">
        <v>666</v>
      </c>
      <c r="D138" s="7" t="s">
        <v>667</v>
      </c>
      <c r="E138" s="7" t="s">
        <v>668</v>
      </c>
      <c r="F138" s="7" t="s">
        <v>626</v>
      </c>
      <c r="G138" s="7" t="s">
        <v>630</v>
      </c>
      <c r="H138" s="7">
        <v>5</v>
      </c>
      <c r="I138" s="7">
        <v>5</v>
      </c>
      <c r="J138" s="7">
        <v>5</v>
      </c>
      <c r="K138" s="7">
        <v>1000</v>
      </c>
      <c r="L138" s="7">
        <v>0.5</v>
      </c>
      <c r="M138" s="7"/>
      <c r="N138" s="13">
        <v>0</v>
      </c>
      <c r="O138" s="13">
        <v>10.9</v>
      </c>
      <c r="P138" s="13">
        <v>10.9</v>
      </c>
      <c r="Q138" s="13">
        <v>10.9</v>
      </c>
      <c r="R138" s="13">
        <v>1</v>
      </c>
      <c r="S138" s="13">
        <v>1</v>
      </c>
      <c r="T138" s="7">
        <v>6.858</v>
      </c>
      <c r="U138" s="7">
        <v>2.497</v>
      </c>
      <c r="V138" s="7">
        <v>18.02</v>
      </c>
      <c r="W138" s="7">
        <v>18.02</v>
      </c>
      <c r="X138" s="7">
        <v>18.02</v>
      </c>
      <c r="Y138" s="7">
        <v>0.65</v>
      </c>
      <c r="Z138" s="7">
        <v>0.65</v>
      </c>
      <c r="AA138" s="7">
        <v>0.65</v>
      </c>
      <c r="AB138" s="7">
        <v>-0.67</v>
      </c>
      <c r="AC138" s="7">
        <v>-0.67</v>
      </c>
      <c r="AD138" s="7">
        <v>-0.67</v>
      </c>
      <c r="AE138" s="7">
        <v>1</v>
      </c>
      <c r="AF138" s="7">
        <v>1</v>
      </c>
      <c r="AG138" s="7">
        <v>1</v>
      </c>
      <c r="AH138" s="19"/>
    </row>
    <row r="139" s="1" customFormat="1" spans="1:34">
      <c r="A139" s="8"/>
      <c r="N139" s="14">
        <v>1</v>
      </c>
      <c r="O139" s="13">
        <v>14.2</v>
      </c>
      <c r="P139" s="13">
        <v>14.2</v>
      </c>
      <c r="Q139" s="13">
        <v>14.2</v>
      </c>
      <c r="R139" s="13">
        <v>1</v>
      </c>
      <c r="S139" s="13">
        <v>1</v>
      </c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20"/>
    </row>
    <row r="140" s="1" customFormat="1" spans="1:34">
      <c r="A140" s="8"/>
      <c r="N140" s="14">
        <v>2</v>
      </c>
      <c r="O140" s="13">
        <v>16</v>
      </c>
      <c r="P140" s="13">
        <v>16</v>
      </c>
      <c r="Q140" s="13">
        <v>16</v>
      </c>
      <c r="R140" s="13">
        <v>1</v>
      </c>
      <c r="S140" s="13">
        <v>1</v>
      </c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20"/>
    </row>
    <row r="141" s="1" customFormat="1" spans="1:34">
      <c r="A141" s="8"/>
      <c r="N141" s="14">
        <v>3</v>
      </c>
      <c r="O141" s="13">
        <v>17.2</v>
      </c>
      <c r="P141" s="13">
        <v>17.2</v>
      </c>
      <c r="Q141" s="13">
        <v>17.2</v>
      </c>
      <c r="R141" s="13">
        <v>1</v>
      </c>
      <c r="S141" s="13">
        <v>1</v>
      </c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20"/>
    </row>
    <row r="142" s="1" customFormat="1" spans="1:34">
      <c r="A142" s="8"/>
      <c r="N142" s="14">
        <v>4</v>
      </c>
      <c r="O142" s="13">
        <v>17.2</v>
      </c>
      <c r="P142" s="13">
        <v>17.2</v>
      </c>
      <c r="Q142" s="13">
        <v>17.2</v>
      </c>
      <c r="R142" s="13">
        <v>1</v>
      </c>
      <c r="S142" s="13">
        <v>1</v>
      </c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20"/>
    </row>
    <row r="143" s="1" customFormat="1" spans="1:34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3">
        <v>5</v>
      </c>
      <c r="O143" s="13">
        <v>17.4</v>
      </c>
      <c r="P143" s="13">
        <v>17.4</v>
      </c>
      <c r="Q143" s="13">
        <v>17.4</v>
      </c>
      <c r="R143" s="13">
        <v>1</v>
      </c>
      <c r="S143" s="13">
        <v>1</v>
      </c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28"/>
    </row>
    <row r="144" s="1" customFormat="1" spans="1:34">
      <c r="A144" s="6" t="s">
        <v>530</v>
      </c>
      <c r="B144" s="7" t="s">
        <v>529</v>
      </c>
      <c r="C144" s="7" t="s">
        <v>669</v>
      </c>
      <c r="D144" s="7" t="s">
        <v>670</v>
      </c>
      <c r="E144" s="7" t="s">
        <v>670</v>
      </c>
      <c r="F144" s="7" t="s">
        <v>626</v>
      </c>
      <c r="G144" s="7" t="s">
        <v>630</v>
      </c>
      <c r="H144" s="7">
        <v>4</v>
      </c>
      <c r="I144" s="7">
        <v>4</v>
      </c>
      <c r="J144" s="7">
        <v>4</v>
      </c>
      <c r="K144" s="7">
        <v>1000</v>
      </c>
      <c r="L144" s="7">
        <v>0.5</v>
      </c>
      <c r="M144" s="7"/>
      <c r="N144" s="13">
        <v>0</v>
      </c>
      <c r="O144" s="13">
        <v>37.03</v>
      </c>
      <c r="P144" s="13">
        <v>37.03</v>
      </c>
      <c r="Q144" s="13">
        <v>37.03</v>
      </c>
      <c r="R144" s="13">
        <v>1</v>
      </c>
      <c r="S144" s="13">
        <v>1</v>
      </c>
      <c r="T144" s="1">
        <v>0.01</v>
      </c>
      <c r="U144" s="1">
        <v>4.59</v>
      </c>
      <c r="V144" s="7">
        <v>80.87</v>
      </c>
      <c r="W144" s="7">
        <v>80.87</v>
      </c>
      <c r="X144" s="7">
        <v>80.87</v>
      </c>
      <c r="Y144" s="7">
        <v>0.352</v>
      </c>
      <c r="Z144" s="7">
        <v>0.352</v>
      </c>
      <c r="AA144" s="7">
        <v>0.352</v>
      </c>
      <c r="AB144" s="7">
        <v>-1.7</v>
      </c>
      <c r="AC144" s="7">
        <v>-1.7</v>
      </c>
      <c r="AD144" s="7">
        <v>-1.7</v>
      </c>
      <c r="AE144" s="7">
        <v>1</v>
      </c>
      <c r="AF144" s="7">
        <v>1</v>
      </c>
      <c r="AG144" s="7">
        <v>1</v>
      </c>
      <c r="AH144" s="25"/>
    </row>
    <row r="145" s="1" customFormat="1" spans="1:34">
      <c r="A145" s="8"/>
      <c r="N145" s="14">
        <v>1</v>
      </c>
      <c r="O145" s="13">
        <v>51.71</v>
      </c>
      <c r="P145" s="13">
        <v>51.71</v>
      </c>
      <c r="Q145" s="13">
        <v>51.71</v>
      </c>
      <c r="R145" s="13">
        <v>1</v>
      </c>
      <c r="S145" s="13">
        <v>1</v>
      </c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26"/>
    </row>
    <row r="146" s="1" customFormat="1" spans="1:34">
      <c r="A146" s="8"/>
      <c r="N146" s="14">
        <v>2</v>
      </c>
      <c r="O146" s="13">
        <v>57.04</v>
      </c>
      <c r="P146" s="13">
        <v>57.04</v>
      </c>
      <c r="Q146" s="13">
        <v>57.04</v>
      </c>
      <c r="R146" s="13">
        <v>1</v>
      </c>
      <c r="S146" s="13">
        <v>1</v>
      </c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26"/>
    </row>
    <row r="147" s="1" customFormat="1" spans="1:34">
      <c r="A147" s="8"/>
      <c r="N147" s="14">
        <v>3</v>
      </c>
      <c r="O147" s="13">
        <v>63.15</v>
      </c>
      <c r="P147" s="13">
        <v>63.15</v>
      </c>
      <c r="Q147" s="13">
        <v>63.15</v>
      </c>
      <c r="R147" s="13">
        <v>1</v>
      </c>
      <c r="S147" s="13">
        <v>1</v>
      </c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26"/>
    </row>
    <row r="148" s="1" customFormat="1" spans="1:34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3">
        <v>4</v>
      </c>
      <c r="O148" s="13">
        <v>71</v>
      </c>
      <c r="P148" s="13">
        <v>71</v>
      </c>
      <c r="Q148" s="13">
        <v>71</v>
      </c>
      <c r="R148" s="13">
        <v>1</v>
      </c>
      <c r="S148" s="13">
        <v>1</v>
      </c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28"/>
    </row>
    <row r="149" s="1" customFormat="1" spans="1:34">
      <c r="A149" s="6" t="s">
        <v>559</v>
      </c>
      <c r="B149" s="7" t="s">
        <v>558</v>
      </c>
      <c r="C149" s="7" t="s">
        <v>671</v>
      </c>
      <c r="D149" s="7" t="s">
        <v>672</v>
      </c>
      <c r="E149" s="7" t="s">
        <v>673</v>
      </c>
      <c r="F149" s="7" t="s">
        <v>626</v>
      </c>
      <c r="G149" s="7" t="s">
        <v>640</v>
      </c>
      <c r="H149" s="7">
        <v>3</v>
      </c>
      <c r="I149" s="7">
        <v>3</v>
      </c>
      <c r="J149" s="7">
        <v>3</v>
      </c>
      <c r="K149" s="7">
        <v>1000</v>
      </c>
      <c r="L149" s="7">
        <v>0.5</v>
      </c>
      <c r="M149" s="7"/>
      <c r="N149" s="13">
        <v>0</v>
      </c>
      <c r="O149" s="13">
        <v>6.38</v>
      </c>
      <c r="P149" s="13">
        <v>6.38</v>
      </c>
      <c r="Q149" s="13">
        <v>6.38</v>
      </c>
      <c r="R149" s="13">
        <v>1</v>
      </c>
      <c r="S149" s="13">
        <v>1</v>
      </c>
      <c r="T149" s="7">
        <v>6.7977</v>
      </c>
      <c r="U149" s="7">
        <v>0.1522</v>
      </c>
      <c r="V149" s="7">
        <v>26.2</v>
      </c>
      <c r="W149" s="7">
        <v>26.2</v>
      </c>
      <c r="X149" s="7">
        <v>26.2</v>
      </c>
      <c r="Y149" s="7">
        <v>0.558</v>
      </c>
      <c r="Z149" s="7">
        <v>0.558</v>
      </c>
      <c r="AA149" s="7">
        <v>0.558</v>
      </c>
      <c r="AB149" s="7">
        <v>-0.5</v>
      </c>
      <c r="AC149" s="7">
        <v>-0.5</v>
      </c>
      <c r="AD149" s="7">
        <v>-0.5</v>
      </c>
      <c r="AE149" s="7">
        <v>1</v>
      </c>
      <c r="AF149" s="7">
        <v>1</v>
      </c>
      <c r="AG149" s="7">
        <v>1</v>
      </c>
      <c r="AH149" s="25"/>
    </row>
    <row r="150" s="1" customFormat="1" spans="1:34">
      <c r="A150" s="8"/>
      <c r="N150" s="14">
        <v>1</v>
      </c>
      <c r="O150" s="13">
        <v>14.86</v>
      </c>
      <c r="P150" s="13">
        <v>14.86</v>
      </c>
      <c r="Q150" s="13">
        <v>14.86</v>
      </c>
      <c r="R150" s="13">
        <v>1</v>
      </c>
      <c r="S150" s="13">
        <v>1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26"/>
    </row>
    <row r="151" s="1" customFormat="1" spans="1:34">
      <c r="A151" s="8"/>
      <c r="N151" s="14">
        <v>2</v>
      </c>
      <c r="O151" s="13">
        <v>19.71</v>
      </c>
      <c r="P151" s="13">
        <v>19.71</v>
      </c>
      <c r="Q151" s="13">
        <v>19.71</v>
      </c>
      <c r="R151" s="13">
        <v>1</v>
      </c>
      <c r="S151" s="13">
        <v>1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26"/>
    </row>
    <row r="152" s="1" customFormat="1" spans="1:34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3">
        <v>3</v>
      </c>
      <c r="O152" s="13">
        <v>22.48</v>
      </c>
      <c r="P152" s="13">
        <v>22.48</v>
      </c>
      <c r="Q152" s="13">
        <v>22.48</v>
      </c>
      <c r="R152" s="13">
        <v>1</v>
      </c>
      <c r="S152" s="13">
        <v>1</v>
      </c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28"/>
    </row>
    <row r="153" s="1" customFormat="1" spans="15:34"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29"/>
    </row>
    <row r="154" s="2" customFormat="1" spans="15:17">
      <c r="O154" s="27"/>
      <c r="P154" s="9"/>
      <c r="Q154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Presentation</vt:lpstr>
      <vt:lpstr>SAMPLING</vt:lpstr>
      <vt:lpstr>lfh</vt:lpstr>
      <vt:lpstr>SLiM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ordinateur</dc:creator>
  <cp:lastModifiedBy>ordinateur</cp:lastModifiedBy>
  <dcterms:created xsi:type="dcterms:W3CDTF">2020-10-26T14:23:00Z</dcterms:created>
  <dcterms:modified xsi:type="dcterms:W3CDTF">2020-12-10T17:15:19Z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1036-11.2.0.9747</vt:lpwstr>
  </property>
</Properties>
</file>