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esktop\save projet mine\"/>
    </mc:Choice>
  </mc:AlternateContent>
  <xr:revisionPtr revIDLastSave="0" documentId="8_{71D85EBB-F350-4E8E-BBCF-CDF99CC374B0}" xr6:coauthVersionLast="46" xr6:coauthVersionMax="46" xr10:uidLastSave="{00000000-0000-0000-0000-000000000000}"/>
  <bookViews>
    <workbookView xWindow="-108" yWindow="-108" windowWidth="23256" windowHeight="12576" xr2:uid="{49A3F97D-8B5F-4CE4-87A9-ACBC20CFB0F1}"/>
  </bookViews>
  <sheets>
    <sheet name="Feuil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D9" i="1"/>
  <c r="H14" i="1"/>
  <c r="H16" i="1"/>
  <c r="D8" i="1"/>
  <c r="H7" i="1"/>
</calcChain>
</file>

<file path=xl/sharedStrings.xml><?xml version="1.0" encoding="utf-8"?>
<sst xmlns="http://schemas.openxmlformats.org/spreadsheetml/2006/main" count="41" uniqueCount="33">
  <si>
    <t>DONNEES POUR L'ETUDE INTRINSEQUE</t>
  </si>
  <si>
    <t>Tonnage de minerai géologique</t>
  </si>
  <si>
    <t>Mt</t>
  </si>
  <si>
    <t>Investissement initial pour l'exploitation</t>
  </si>
  <si>
    <t>M$</t>
  </si>
  <si>
    <t>Teneur du minerai géologique</t>
  </si>
  <si>
    <t>g/t</t>
  </si>
  <si>
    <t>Taux de récupération du gisement</t>
  </si>
  <si>
    <t>%</t>
  </si>
  <si>
    <t>Coût par tonne remuée dans la mine à ciel ouvert</t>
  </si>
  <si>
    <t>$/t roche</t>
  </si>
  <si>
    <t>Dilution du minerai</t>
  </si>
  <si>
    <t>Ratio stérile sur minerai dans la mine à ciel ouvert</t>
  </si>
  <si>
    <t>Coût d'exploitation par tonne de minerai</t>
  </si>
  <si>
    <t>$/t minerai</t>
  </si>
  <si>
    <t>Tonnage de minerai industriel</t>
  </si>
  <si>
    <t>Coût de traitement par tonne de minerai</t>
  </si>
  <si>
    <t>Teneur du minerai industriel</t>
  </si>
  <si>
    <t xml:space="preserve">Charges fixes annuelles </t>
  </si>
  <si>
    <t>M$/an</t>
  </si>
  <si>
    <t>Rythme de production annuelle de minerai</t>
  </si>
  <si>
    <t>Mt/an</t>
  </si>
  <si>
    <t>Prix de vente de l'or</t>
  </si>
  <si>
    <t>$/oz</t>
  </si>
  <si>
    <t>Première année de production</t>
  </si>
  <si>
    <t>Année</t>
  </si>
  <si>
    <t>Taux de récupération de l'or dans le traitement</t>
  </si>
  <si>
    <t>Proportion d'or payé dans le doré</t>
  </si>
  <si>
    <t>Quantité d'or payée par tonne de minerai</t>
  </si>
  <si>
    <t>g</t>
  </si>
  <si>
    <t>Nombre de grammes dans une once</t>
  </si>
  <si>
    <t>Recette par tonne de minerai</t>
  </si>
  <si>
    <t>Taux d'actualisation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</si>
</sst>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FF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2" fontId="0" fillId="2" borderId="3" xfId="0" applyNumberFormat="1" applyFill="1" applyBorder="1"/>
    <xf numFmtId="0" fontId="0" fillId="0" borderId="4" xfId="0" applyBorder="1"/>
    <xf numFmtId="2" fontId="0" fillId="0" borderId="3" xfId="0" applyNumberFormat="1" applyBorder="1"/>
    <xf numFmtId="0" fontId="0" fillId="0" borderId="5" xfId="0" applyBorder="1"/>
    <xf numFmtId="0" fontId="0" fillId="0" borderId="6" xfId="0" applyBorder="1"/>
    <xf numFmtId="2" fontId="0" fillId="2" borderId="7" xfId="0" applyNumberFormat="1" applyFill="1" applyBorder="1"/>
    <xf numFmtId="0" fontId="0" fillId="0" borderId="8" xfId="0" applyBorder="1"/>
    <xf numFmtId="0" fontId="0" fillId="0" borderId="7" xfId="0" applyBorder="1"/>
    <xf numFmtId="2" fontId="0" fillId="0" borderId="7" xfId="0" applyNumberFormat="1" applyBorder="1"/>
    <xf numFmtId="0" fontId="2" fillId="0" borderId="5" xfId="0" applyFont="1" applyBorder="1"/>
    <xf numFmtId="0" fontId="2" fillId="0" borderId="8" xfId="0" applyFont="1" applyBorder="1"/>
    <xf numFmtId="2" fontId="2" fillId="0" borderId="7" xfId="0" applyNumberFormat="1" applyFont="1" applyBorder="1"/>
    <xf numFmtId="0" fontId="2" fillId="0" borderId="6" xfId="0" applyFont="1" applyBorder="1"/>
    <xf numFmtId="0" fontId="0" fillId="0" borderId="9" xfId="0" applyBorder="1"/>
    <xf numFmtId="0" fontId="0" fillId="0" borderId="10" xfId="0" applyBorder="1"/>
    <xf numFmtId="1" fontId="0" fillId="0" borderId="11" xfId="0" applyNumberFormat="1" applyBorder="1"/>
    <xf numFmtId="0" fontId="3" fillId="0" borderId="9" xfId="0" applyFont="1" applyBorder="1"/>
    <xf numFmtId="0" fontId="3" fillId="0" borderId="12" xfId="0" applyFont="1" applyBorder="1"/>
    <xf numFmtId="0" fontId="3" fillId="0" borderId="11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err/Downloads/200408_Evaluation%20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Intrinsèque"/>
      <sheetName val="Etude Intrinsèque"/>
      <sheetName val="Données impôts"/>
      <sheetName val="Etude avec impôts"/>
      <sheetName val="Données emprunt"/>
      <sheetName val="Etude avec emprunt"/>
      <sheetName val="Etude complète"/>
      <sheetName val="Graphiques comparatifs"/>
      <sheetName val="Analyse du TRI"/>
      <sheetName val="Sensibilit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DBBE-DAD7-4FFE-B577-050E1560471C}">
  <dimension ref="B1:H20"/>
  <sheetViews>
    <sheetView tabSelected="1" workbookViewId="0">
      <selection activeCell="M13" sqref="M13"/>
    </sheetView>
  </sheetViews>
  <sheetFormatPr baseColWidth="10" defaultRowHeight="14.4" x14ac:dyDescent="0.3"/>
  <sheetData>
    <row r="1" spans="2:8" ht="18" x14ac:dyDescent="0.35">
      <c r="B1" s="1" t="s">
        <v>0</v>
      </c>
    </row>
    <row r="2" spans="2:8" ht="15" thickBot="1" x14ac:dyDescent="0.35"/>
    <row r="3" spans="2:8" ht="15" thickTop="1" x14ac:dyDescent="0.3">
      <c r="B3" s="2" t="s">
        <v>1</v>
      </c>
      <c r="C3" s="3" t="s">
        <v>2</v>
      </c>
      <c r="D3" s="4">
        <v>11</v>
      </c>
      <c r="F3" s="2" t="s">
        <v>3</v>
      </c>
      <c r="G3" s="5" t="s">
        <v>4</v>
      </c>
      <c r="H3" s="6">
        <v>270</v>
      </c>
    </row>
    <row r="4" spans="2:8" x14ac:dyDescent="0.3">
      <c r="B4" s="7" t="s">
        <v>5</v>
      </c>
      <c r="C4" s="8" t="s">
        <v>6</v>
      </c>
      <c r="D4" s="9">
        <v>3</v>
      </c>
      <c r="F4" s="7"/>
      <c r="G4" s="10"/>
      <c r="H4" s="11"/>
    </row>
    <row r="5" spans="2:8" x14ac:dyDescent="0.3">
      <c r="B5" s="7" t="s">
        <v>7</v>
      </c>
      <c r="C5" s="8" t="s">
        <v>8</v>
      </c>
      <c r="D5" s="12">
        <v>95</v>
      </c>
      <c r="F5" s="7" t="s">
        <v>9</v>
      </c>
      <c r="G5" s="10" t="s">
        <v>10</v>
      </c>
      <c r="H5" s="12">
        <v>4</v>
      </c>
    </row>
    <row r="6" spans="2:8" x14ac:dyDescent="0.3">
      <c r="B6" s="7" t="s">
        <v>11</v>
      </c>
      <c r="C6" s="8" t="s">
        <v>8</v>
      </c>
      <c r="D6" s="12">
        <v>15</v>
      </c>
      <c r="F6" s="7" t="s">
        <v>12</v>
      </c>
      <c r="G6" s="10"/>
      <c r="H6" s="12">
        <v>4</v>
      </c>
    </row>
    <row r="7" spans="2:8" ht="15.6" x14ac:dyDescent="0.3">
      <c r="B7" s="7"/>
      <c r="C7" s="8"/>
      <c r="D7" s="11"/>
      <c r="F7" s="13" t="s">
        <v>13</v>
      </c>
      <c r="G7" s="14" t="s">
        <v>14</v>
      </c>
      <c r="H7" s="15">
        <f>+H5*(1+H6)</f>
        <v>20</v>
      </c>
    </row>
    <row r="8" spans="2:8" ht="15.6" x14ac:dyDescent="0.3">
      <c r="B8" s="13" t="s">
        <v>15</v>
      </c>
      <c r="C8" s="16" t="s">
        <v>2</v>
      </c>
      <c r="D8" s="15">
        <f>+D3*D5/100*(1+D6/100)</f>
        <v>12.017499999999998</v>
      </c>
      <c r="F8" s="7" t="s">
        <v>16</v>
      </c>
      <c r="G8" s="10" t="s">
        <v>14</v>
      </c>
      <c r="H8" s="12">
        <v>15</v>
      </c>
    </row>
    <row r="9" spans="2:8" ht="15.6" x14ac:dyDescent="0.3">
      <c r="B9" s="13" t="s">
        <v>17</v>
      </c>
      <c r="C9" s="16" t="s">
        <v>8</v>
      </c>
      <c r="D9" s="15">
        <f>+D4/(1+D6/100)</f>
        <v>2.6086956521739131</v>
      </c>
      <c r="F9" s="7" t="s">
        <v>18</v>
      </c>
      <c r="G9" s="10" t="s">
        <v>19</v>
      </c>
      <c r="H9" s="12">
        <v>18</v>
      </c>
    </row>
    <row r="10" spans="2:8" x14ac:dyDescent="0.3">
      <c r="B10" s="7"/>
      <c r="C10" s="8"/>
      <c r="D10" s="11"/>
      <c r="F10" s="7"/>
      <c r="G10" s="10"/>
      <c r="H10" s="11"/>
    </row>
    <row r="11" spans="2:8" x14ac:dyDescent="0.3">
      <c r="B11" s="7" t="s">
        <v>20</v>
      </c>
      <c r="C11" s="8" t="s">
        <v>21</v>
      </c>
      <c r="D11" s="9">
        <v>0.8</v>
      </c>
      <c r="F11" s="7" t="s">
        <v>22</v>
      </c>
      <c r="G11" s="10" t="s">
        <v>23</v>
      </c>
      <c r="H11" s="9">
        <v>1400</v>
      </c>
    </row>
    <row r="12" spans="2:8" ht="15" thickBot="1" x14ac:dyDescent="0.35">
      <c r="B12" s="17" t="s">
        <v>24</v>
      </c>
      <c r="C12" s="18" t="s">
        <v>25</v>
      </c>
      <c r="D12" s="19">
        <v>1</v>
      </c>
      <c r="F12" s="7" t="s">
        <v>26</v>
      </c>
      <c r="G12" s="10" t="s">
        <v>8</v>
      </c>
      <c r="H12" s="12">
        <v>95</v>
      </c>
    </row>
    <row r="13" spans="2:8" ht="15" thickTop="1" x14ac:dyDescent="0.3">
      <c r="F13" s="7" t="s">
        <v>27</v>
      </c>
      <c r="G13" s="10" t="s">
        <v>8</v>
      </c>
      <c r="H13" s="12">
        <v>98</v>
      </c>
    </row>
    <row r="14" spans="2:8" ht="15.6" x14ac:dyDescent="0.3">
      <c r="F14" s="13" t="s">
        <v>28</v>
      </c>
      <c r="G14" s="14" t="s">
        <v>29</v>
      </c>
      <c r="H14" s="15">
        <f>+D9*H12/100*H13/100</f>
        <v>2.4286956521739129</v>
      </c>
    </row>
    <row r="15" spans="2:8" x14ac:dyDescent="0.3">
      <c r="F15" s="7" t="s">
        <v>30</v>
      </c>
      <c r="G15" s="10"/>
      <c r="H15" s="12">
        <v>31</v>
      </c>
    </row>
    <row r="16" spans="2:8" ht="15.6" x14ac:dyDescent="0.3">
      <c r="F16" s="13" t="s">
        <v>31</v>
      </c>
      <c r="G16" s="14" t="s">
        <v>14</v>
      </c>
      <c r="H16" s="15">
        <f>+H14*H11/H15</f>
        <v>109.68302945301542</v>
      </c>
    </row>
    <row r="17" spans="6:8" x14ac:dyDescent="0.3">
      <c r="F17" s="7"/>
      <c r="G17" s="10"/>
      <c r="H17" s="12"/>
    </row>
    <row r="18" spans="6:8" ht="16.2" thickBot="1" x14ac:dyDescent="0.35">
      <c r="F18" s="20" t="s">
        <v>32</v>
      </c>
      <c r="G18" s="21" t="s">
        <v>8</v>
      </c>
      <c r="H18" s="22">
        <f>+'[1]Analyse du TRI'!B1</f>
        <v>5</v>
      </c>
    </row>
    <row r="19" spans="6:8" ht="15" thickTop="1" x14ac:dyDescent="0.3"/>
    <row r="20" spans="6:8" x14ac:dyDescent="0.3">
      <c r="H2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Beaulieu</dc:creator>
  <cp:lastModifiedBy>Pierre Beaulieu</cp:lastModifiedBy>
  <dcterms:created xsi:type="dcterms:W3CDTF">2021-04-01T12:17:57Z</dcterms:created>
  <dcterms:modified xsi:type="dcterms:W3CDTF">2021-04-01T12:18:35Z</dcterms:modified>
</cp:coreProperties>
</file>