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date1904="1" showInkAnnotation="0" autoCompressPictures="0"/>
  <bookViews>
    <workbookView xWindow="0" yWindow="0" windowWidth="25600" windowHeight="14100" tabRatio="500" activeTab="1"/>
  </bookViews>
  <sheets>
    <sheet name="Feuil1" sheetId="3" r:id="rId1"/>
    <sheet name="data" sheetId="1" r:id="rId2"/>
    <sheet name="analysis" sheetId="2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12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K13" i="1"/>
  <c r="K14" i="1"/>
  <c r="K15" i="1"/>
  <c r="K16" i="1"/>
  <c r="K17" i="1"/>
  <c r="K18" i="1"/>
  <c r="K19" i="1"/>
  <c r="K20" i="1"/>
  <c r="K21" i="1"/>
  <c r="K12" i="1"/>
  <c r="F25" i="1"/>
  <c r="F27" i="1"/>
  <c r="F23" i="1"/>
  <c r="F17" i="1"/>
  <c r="F13" i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<sst xmlns="http://schemas.openxmlformats.org/spreadsheetml/2006/main" count="155" uniqueCount="53">
  <si>
    <t>Timestamp</t>
  </si>
  <si>
    <t>Problem</t>
  </si>
  <si>
    <t>Search</t>
  </si>
  <si>
    <t>Heuristic</t>
  </si>
  <si>
    <t>Plan length</t>
  </si>
  <si>
    <t>Time elapsed</t>
  </si>
  <si>
    <t>Expansions</t>
  </si>
  <si>
    <t>Goal tests</t>
  </si>
  <si>
    <t>New nodes</t>
  </si>
  <si>
    <t>Air Cargo Problem 1</t>
  </si>
  <si>
    <t xml:space="preserve"> with h_1</t>
  </si>
  <si>
    <t xml:space="preserve"> with h_ignore_preconditions</t>
  </si>
  <si>
    <t xml:space="preserve"> with h_pg_levelsum</t>
  </si>
  <si>
    <t>breadth_first_search</t>
  </si>
  <si>
    <t>breadth_first_tree_search</t>
  </si>
  <si>
    <t>depth_first_graph_search</t>
  </si>
  <si>
    <t>depth_limited_search</t>
  </si>
  <si>
    <t>uniform_cost_search</t>
  </si>
  <si>
    <t>09:12:2017 12:47:00</t>
  </si>
  <si>
    <t>09:12:2017 12:47:02</t>
  </si>
  <si>
    <t>09:12:2017 12:47:03</t>
  </si>
  <si>
    <t>09:12:2017 12:47:10</t>
  </si>
  <si>
    <t>recursive_best_first_search</t>
  </si>
  <si>
    <t>greedy_best_first_graph_search</t>
  </si>
  <si>
    <t>astar_search</t>
  </si>
  <si>
    <t>09:12:2017 12:47:12</t>
  </si>
  <si>
    <t>09:12:2017 17:55:55</t>
  </si>
  <si>
    <t>Air Cargo Problem 2</t>
  </si>
  <si>
    <t>09:12:2017 17:56:27</t>
  </si>
  <si>
    <t>09:12:2017 18:29:50</t>
  </si>
  <si>
    <t>09:12:2017 18:30:17</t>
  </si>
  <si>
    <t>10:12:2017 11:00:33</t>
  </si>
  <si>
    <t>10:12:2017 11:01:00</t>
  </si>
  <si>
    <t>10:12:2017 11:01:10</t>
  </si>
  <si>
    <t>10:12:2017 11:02:17</t>
  </si>
  <si>
    <t>10:12:2017 11:41:03</t>
  </si>
  <si>
    <t>Air Cargo Problem 3</t>
  </si>
  <si>
    <t>10:12:2017 11:41:09</t>
  </si>
  <si>
    <t>10:12:2017 15:30:38</t>
  </si>
  <si>
    <t>10:12:2017 15:31:17</t>
  </si>
  <si>
    <t>10:12:2017 15:33:22</t>
  </si>
  <si>
    <t>10:12:2017 15:34:02</t>
  </si>
  <si>
    <t>10:12:2017 15:36:08</t>
  </si>
  <si>
    <t>Étiquettes de lignes</t>
  </si>
  <si>
    <t>(vide)</t>
  </si>
  <si>
    <t>Total</t>
  </si>
  <si>
    <t>NB sur Time elapsed</t>
  </si>
  <si>
    <t>Somme</t>
  </si>
  <si>
    <t>Scaling 2/1</t>
  </si>
  <si>
    <t>Scaling 3/1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</si>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</sst>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Feuil1!$B$1:$B$3</c:f>
              <c:strCache>
                <c:ptCount val="1"/>
              </c:strCache>
            </c:strRef>
          </c:tx>
          <c:invertIfNegative val="0"/>
          <c:cat>
            <c:strRef>
              <c:f>Feuil1!$A$4:$A$39</c:f>
              <c:strCache>
                <c:ptCount val="32"/>
                <c:pt idx="0">
                  <c:v>NB sur Time elapsed</c:v>
                </c:pt>
                <c:pt idx="1">
                  <c:v>Étiquettes de lignes</c:v>
                </c:pt>
                <c:pt idx="2">
                  <c:v>Air Cargo Problem 1</c:v>
                </c:pt>
                <c:pt idx="3">
                  <c:v>astar_search</c:v>
                </c:pt>
                <c:pt idx="4">
                  <c:v>breadth_first_search</c:v>
                </c:pt>
                <c:pt idx="5">
                  <c:v>breadth_first_tree_search</c:v>
                </c:pt>
                <c:pt idx="6">
                  <c:v>depth_first_graph_search</c:v>
                </c:pt>
                <c:pt idx="7">
                  <c:v>depth_limited_search</c:v>
                </c:pt>
                <c:pt idx="8">
                  <c:v>greedy_best_first_graph_search</c:v>
                </c:pt>
                <c:pt idx="9">
                  <c:v>recursive_best_first_search</c:v>
                </c:pt>
                <c:pt idx="10">
                  <c:v>uniform_cost_search</c:v>
                </c:pt>
                <c:pt idx="11">
                  <c:v>Air Cargo Problem 2</c:v>
                </c:pt>
                <c:pt idx="12">
                  <c:v>astar_search</c:v>
                </c:pt>
                <c:pt idx="13">
                  <c:v>breadth_first_search</c:v>
                </c:pt>
                <c:pt idx="14">
                  <c:v>breadth_first_tree_search</c:v>
                </c:pt>
                <c:pt idx="15">
                  <c:v>depth_first_graph_search</c:v>
                </c:pt>
                <c:pt idx="16">
                  <c:v>depth_limited_search</c:v>
                </c:pt>
                <c:pt idx="17">
                  <c:v>greedy_best_first_graph_search</c:v>
                </c:pt>
                <c:pt idx="18">
                  <c:v>recursive_best_first_search</c:v>
                </c:pt>
                <c:pt idx="19">
                  <c:v>uniform_cost_search</c:v>
                </c:pt>
                <c:pt idx="20">
                  <c:v>Air Cargo Problem 3</c:v>
                </c:pt>
                <c:pt idx="21">
                  <c:v>astar_search</c:v>
                </c:pt>
                <c:pt idx="22">
                  <c:v>breadth_first_search</c:v>
                </c:pt>
                <c:pt idx="23">
                  <c:v>breadth_first_tree_search</c:v>
                </c:pt>
                <c:pt idx="24">
                  <c:v>depth_first_graph_search</c:v>
                </c:pt>
                <c:pt idx="25">
                  <c:v>depth_limited_search</c:v>
                </c:pt>
                <c:pt idx="26">
                  <c:v>greedy_best_first_graph_search</c:v>
                </c:pt>
                <c:pt idx="27">
                  <c:v>recursive_best_first_search</c:v>
                </c:pt>
                <c:pt idx="28">
                  <c:v>uniform_cost_search</c:v>
                </c:pt>
                <c:pt idx="29">
                  <c:v>(vide)</c:v>
                </c:pt>
                <c:pt idx="30">
                  <c:v>(vide)</c:v>
                </c:pt>
                <c:pt idx="31">
                  <c:v>Total</c:v>
                </c:pt>
              </c:strCache>
            </c:strRef>
          </c:cat>
          <c:val>
            <c:numRef>
              <c:f>Feuil1!$B$4:$B$39</c:f>
              <c:numCache>
                <c:formatCode>General</c:formatCode>
                <c:ptCount val="36"/>
                <c:pt idx="1">
                  <c:v>0.0</c:v>
                </c:pt>
                <c:pt idx="2">
                  <c:v>10.0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10.0</c:v>
                </c:pt>
                <c:pt idx="12">
                  <c:v>3.0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10.0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3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09992"/>
        <c:axId val="2072156712"/>
      </c:barChart>
      <c:catAx>
        <c:axId val="-213120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56712"/>
        <c:crosses val="autoZero"/>
        <c:auto val="1"/>
        <c:lblAlgn val="ctr"/>
        <c:lblOffset val="100"/>
        <c:noMultiLvlLbl val="0"/>
      </c:catAx>
      <c:valAx>
        <c:axId val="207215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20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 baseline="0"/>
              <a:t>Path length</a:t>
            </a:r>
            <a:endParaRPr lang="fr-F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data!$C$22:$C$31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data!$E$22:$E$31</c:f>
              <c:numCache>
                <c:formatCode>General</c:formatCode>
                <c:ptCount val="10"/>
                <c:pt idx="0">
                  <c:v>12.0</c:v>
                </c:pt>
                <c:pt idx="2">
                  <c:v>571.0</c:v>
                </c:pt>
                <c:pt idx="4">
                  <c:v>12.0</c:v>
                </c:pt>
                <c:pt idx="6">
                  <c:v>22.0</c:v>
                </c:pt>
                <c:pt idx="7">
                  <c:v>12.0</c:v>
                </c:pt>
                <c:pt idx="8">
                  <c:v>12.0</c:v>
                </c:pt>
                <c:pt idx="9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6744"/>
        <c:axId val="-2124227704"/>
      </c:lineChart>
      <c:catAx>
        <c:axId val="-212415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-2124227704"/>
        <c:crosses val="autoZero"/>
        <c:auto val="1"/>
        <c:lblAlgn val="ctr"/>
        <c:lblOffset val="100"/>
        <c:noMultiLvlLbl val="0"/>
      </c:catAx>
      <c:valAx>
        <c:axId val="-212422770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4156744"/>
        <c:crosses val="autoZero"/>
        <c:crossBetween val="between"/>
        <c:majorUnit val="1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Elapsed</a:t>
            </a:r>
            <a:r>
              <a:rPr lang="fr-FR" sz="1400" baseline="0"/>
              <a:t> time</a:t>
            </a:r>
            <a:endParaRPr lang="fr-F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data!$C$22:$C$31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data!$F$22:$F$31</c:f>
              <c:numCache>
                <c:formatCode>General</c:formatCode>
                <c:ptCount val="10"/>
                <c:pt idx="0">
                  <c:v>218.867966497011</c:v>
                </c:pt>
                <c:pt idx="1">
                  <c:v>6252.864585704064</c:v>
                </c:pt>
                <c:pt idx="2">
                  <c:v>6.58691192400874</c:v>
                </c:pt>
                <c:pt idx="3">
                  <c:v>13704.88964786288</c:v>
                </c:pt>
                <c:pt idx="4">
                  <c:v>126.594831046008</c:v>
                </c:pt>
                <c:pt idx="5">
                  <c:v>19522.6060235408</c:v>
                </c:pt>
                <c:pt idx="6">
                  <c:v>39.1525692779978</c:v>
                </c:pt>
                <c:pt idx="7">
                  <c:v>125.438343289002</c:v>
                </c:pt>
                <c:pt idx="8">
                  <c:v>39.7326354889955</c:v>
                </c:pt>
                <c:pt idx="9">
                  <c:v>126.069736947989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36584"/>
        <c:axId val="-2121103832"/>
      </c:lineChart>
      <c:catAx>
        <c:axId val="-21172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-2121103832"/>
        <c:crosses val="autoZero"/>
        <c:auto val="1"/>
        <c:lblAlgn val="ctr"/>
        <c:lblOffset val="100"/>
        <c:noMultiLvlLbl val="0"/>
      </c:catAx>
      <c:valAx>
        <c:axId val="-2121103832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Time [s|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7236584"/>
        <c:crosses val="autoZero"/>
        <c:crossBetween val="between"/>
        <c:majorUnit val="5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79880632961"/>
          <c:y val="0.176323987538941"/>
          <c:w val="0.763506772121191"/>
          <c:h val="0.428579243015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cat>
            <c:strRef>
              <c:f>analysis!$A$2:$A$11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analysis!$B$2:$B$11</c:f>
              <c:numCache>
                <c:formatCode>General</c:formatCode>
                <c:ptCount val="10"/>
                <c:pt idx="0">
                  <c:v>0.0752245620024041</c:v>
                </c:pt>
                <c:pt idx="1">
                  <c:v>2.14909932800219</c:v>
                </c:pt>
                <c:pt idx="2">
                  <c:v>0.0186799829971278</c:v>
                </c:pt>
                <c:pt idx="3">
                  <c:v>0.194671047996962</c:v>
                </c:pt>
                <c:pt idx="4">
                  <c:v>0.0813534039989463</c:v>
                </c:pt>
                <c:pt idx="5">
                  <c:v>6.70988775000296</c:v>
                </c:pt>
                <c:pt idx="6">
                  <c:v>0.0120131250005215</c:v>
                </c:pt>
                <c:pt idx="7">
                  <c:v>0.086879032998695</c:v>
                </c:pt>
                <c:pt idx="8">
                  <c:v>0.089483609997842</c:v>
                </c:pt>
                <c:pt idx="9">
                  <c:v>1.9133366360038</c:v>
                </c:pt>
              </c:numCache>
            </c:numRef>
          </c: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pattFill prst="ltUpDiag">
                <a:fgClr>
                  <a:srgbClr val="FF0000"/>
                </a:fgClr>
                <a:bgClr>
                  <a:prstClr val="white"/>
                </a:bgClr>
              </a:pattFill>
            </c:spPr>
          </c:dPt>
          <c:dPt>
            <c:idx val="5"/>
            <c:invertIfNegative val="0"/>
            <c:bubble3D val="0"/>
            <c:spPr>
              <a:pattFill prst="ltUpDiag">
                <a:fgClr>
                  <a:srgbClr val="FF0000"/>
                </a:fgClr>
                <a:bgClr>
                  <a:prstClr val="white"/>
                </a:bgClr>
              </a:pattFill>
            </c:spPr>
          </c:dPt>
          <c:cat>
            <c:strRef>
              <c:f>analysis!$A$2:$A$11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analysis!$C$2:$C$11</c:f>
              <c:numCache>
                <c:formatCode>General</c:formatCode>
                <c:ptCount val="10"/>
                <c:pt idx="0">
                  <c:v>0.0752827544470473</c:v>
                </c:pt>
                <c:pt idx="1">
                  <c:v>2.150761834773229</c:v>
                </c:pt>
                <c:pt idx="2">
                  <c:v>0.073568763510591</c:v>
                </c:pt>
                <c:pt idx="3">
                  <c:v>4.713991995251764</c:v>
                </c:pt>
                <c:pt idx="4">
                  <c:v>0.0630648524258866</c:v>
                </c:pt>
                <c:pt idx="5">
                  <c:v>6.71507840530304</c:v>
                </c:pt>
                <c:pt idx="6">
                  <c:v>0.0132495940752971</c:v>
                </c:pt>
                <c:pt idx="7">
                  <c:v>0.0640020478635285</c:v>
                </c:pt>
                <c:pt idx="8">
                  <c:v>0.0223461162800188</c:v>
                </c:pt>
                <c:pt idx="9">
                  <c:v>0.157951760423534</c:v>
                </c:pt>
              </c:numCache>
            </c:numRef>
          </c:val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p3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prstClr val="white"/>
                </a:bgClr>
              </a:pattFill>
            </c:spPr>
          </c:dPt>
          <c:dPt>
            <c:idx val="3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prstClr val="white"/>
                </a:bgClr>
              </a:pattFill>
            </c:spPr>
          </c:dPt>
          <c:dPt>
            <c:idx val="5"/>
            <c:invertIfNegative val="0"/>
            <c:bubble3D val="0"/>
            <c:spPr>
              <a:pattFill prst="ltUpDiag">
                <a:fgClr>
                  <a:schemeClr val="accent3"/>
                </a:fgClr>
                <a:bgClr>
                  <a:prstClr val="white"/>
                </a:bgClr>
              </a:pattFill>
            </c:spPr>
          </c:dPt>
          <c:cat>
            <c:strRef>
              <c:f>analysis!$A$2:$A$11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analysis!$D$2:$D$11</c:f>
              <c:numCache>
                <c:formatCode>General</c:formatCode>
                <c:ptCount val="10"/>
                <c:pt idx="0">
                  <c:v>0.0752382146775562</c:v>
                </c:pt>
                <c:pt idx="1">
                  <c:v>2.149489372878675</c:v>
                </c:pt>
                <c:pt idx="2">
                  <c:v>0.00226432173393219</c:v>
                </c:pt>
                <c:pt idx="3">
                  <c:v>4.711203041547912</c:v>
                </c:pt>
                <c:pt idx="4">
                  <c:v>0.0435183331199752</c:v>
                </c:pt>
                <c:pt idx="5">
                  <c:v>6.711105542640356</c:v>
                </c:pt>
                <c:pt idx="6">
                  <c:v>0.0134591162866957</c:v>
                </c:pt>
                <c:pt idx="7">
                  <c:v>0.0431207780299079</c:v>
                </c:pt>
                <c:pt idx="8">
                  <c:v>0.0136585202781009</c:v>
                </c:pt>
                <c:pt idx="9">
                  <c:v>0.0433378263829457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67240"/>
        <c:axId val="-2129361800"/>
      </c:barChart>
      <c:catAx>
        <c:axId val="-21293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9361800"/>
        <c:crosses val="autoZero"/>
        <c:auto val="1"/>
        <c:lblAlgn val="ctr"/>
        <c:lblOffset val="100"/>
        <c:noMultiLvlLbl val="0"/>
      </c:catAx>
      <c:valAx>
        <c:axId val="-2129361800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Scaled</a:t>
                </a:r>
                <a:r>
                  <a:rPr lang="fr-FR" baseline="0"/>
                  <a:t> time [s]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712694877505568"/>
              <c:y val="0.072676920057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367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312295038844"/>
          <c:y val="0.245095297667231"/>
          <c:w val="0.0435140206583308"/>
          <c:h val="0.18769077930679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Elapsed</a:t>
            </a:r>
            <a:r>
              <a:rPr lang="fr-FR" sz="1400" baseline="0"/>
              <a:t> time</a:t>
            </a:r>
            <a:endParaRPr lang="fr-F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ln>
                <a:noFill/>
              </a:ln>
            </c:spPr>
          </c:marker>
          <c:cat>
            <c:strRef>
              <c:f>data!$C$2:$C$11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data!$F$2:$F$11</c:f>
              <c:numCache>
                <c:formatCode>General</c:formatCode>
                <c:ptCount val="10"/>
                <c:pt idx="0">
                  <c:v>0.0752245620024041</c:v>
                </c:pt>
                <c:pt idx="1">
                  <c:v>2.14909932800219</c:v>
                </c:pt>
                <c:pt idx="2">
                  <c:v>0.0186799829971278</c:v>
                </c:pt>
                <c:pt idx="3">
                  <c:v>0.194671047996962</c:v>
                </c:pt>
                <c:pt idx="4">
                  <c:v>0.0813534039989463</c:v>
                </c:pt>
                <c:pt idx="5">
                  <c:v>6.70988775000296</c:v>
                </c:pt>
                <c:pt idx="6">
                  <c:v>0.0120131250005215</c:v>
                </c:pt>
                <c:pt idx="7">
                  <c:v>0.086879032998695</c:v>
                </c:pt>
                <c:pt idx="8">
                  <c:v>0.089483609997842</c:v>
                </c:pt>
                <c:pt idx="9">
                  <c:v>1.9133366360038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50488"/>
        <c:axId val="2072257640"/>
      </c:lineChart>
      <c:catAx>
        <c:axId val="207225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2072257640"/>
        <c:crosses val="autoZero"/>
        <c:auto val="1"/>
        <c:lblAlgn val="ctr"/>
        <c:lblOffset val="100"/>
        <c:noMultiLvlLbl val="0"/>
      </c:catAx>
      <c:valAx>
        <c:axId val="2072257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Time [s|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250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Expansions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</c:marker>
          <c:cat>
            <c:strRef>
              <c:f>data!$C$2:$C$11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12.0</c:v>
                </c:pt>
                <c:pt idx="3">
                  <c:v>50.0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05656"/>
        <c:axId val="2072911112"/>
      </c:lineChart>
      <c:catAx>
        <c:axId val="207290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68441024017726"/>
              <c:y val="0.890688259109312"/>
            </c:manualLayout>
          </c:layout>
          <c:overlay val="0"/>
        </c:title>
        <c:majorTickMark val="out"/>
        <c:minorTickMark val="none"/>
        <c:tickLblPos val="nextTo"/>
        <c:crossAx val="2072911112"/>
        <c:crosses val="autoZero"/>
        <c:auto val="1"/>
        <c:lblAlgn val="ctr"/>
        <c:lblOffset val="100"/>
        <c:noMultiLvlLbl val="0"/>
      </c:catAx>
      <c:valAx>
        <c:axId val="2072911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 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905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New nodes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</c:marker>
          <c:cat>
            <c:strRef>
              <c:f>data!$C$2:$C$11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data!$I$2:$I$11</c:f>
              <c:numCache>
                <c:formatCode>General</c:formatCode>
                <c:ptCount val="10"/>
                <c:pt idx="0">
                  <c:v>180.0</c:v>
                </c:pt>
                <c:pt idx="1">
                  <c:v>5960.0</c:v>
                </c:pt>
                <c:pt idx="2">
                  <c:v>48.0</c:v>
                </c:pt>
                <c:pt idx="3">
                  <c:v>414.0</c:v>
                </c:pt>
                <c:pt idx="4">
                  <c:v>224.0</c:v>
                </c:pt>
                <c:pt idx="5">
                  <c:v>17029.0</c:v>
                </c:pt>
                <c:pt idx="6">
                  <c:v>28.0</c:v>
                </c:pt>
                <c:pt idx="7">
                  <c:v>224.0</c:v>
                </c:pt>
                <c:pt idx="8">
                  <c:v>170.0</c:v>
                </c:pt>
                <c:pt idx="9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40440"/>
        <c:axId val="2072945896"/>
      </c:lineChart>
      <c:catAx>
        <c:axId val="207294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6866484654242"/>
              <c:y val="0.896265560165975"/>
            </c:manualLayout>
          </c:layout>
          <c:overlay val="0"/>
        </c:title>
        <c:majorTickMark val="out"/>
        <c:minorTickMark val="none"/>
        <c:tickLblPos val="nextTo"/>
        <c:crossAx val="2072945896"/>
        <c:crosses val="autoZero"/>
        <c:auto val="1"/>
        <c:lblAlgn val="ctr"/>
        <c:lblOffset val="100"/>
        <c:noMultiLvlLbl val="0"/>
      </c:catAx>
      <c:valAx>
        <c:axId val="2072945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</a:t>
                </a:r>
                <a:r>
                  <a:rPr lang="fr-FR"/>
                  <a:t>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2940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Expansions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cat>
            <c:strRef>
              <c:f>data!$C$12:$C$21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data!$E$12:$E$21</c:f>
              <c:numCache>
                <c:formatCode>General</c:formatCode>
                <c:ptCount val="10"/>
                <c:pt idx="0">
                  <c:v>9.0</c:v>
                </c:pt>
                <c:pt idx="2">
                  <c:v>1444.0</c:v>
                </c:pt>
                <c:pt idx="3">
                  <c:v>50.0</c:v>
                </c:pt>
                <c:pt idx="4">
                  <c:v>9.0</c:v>
                </c:pt>
                <c:pt idx="6">
                  <c:v>15.0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08712"/>
        <c:axId val="2073014200"/>
      </c:lineChart>
      <c:catAx>
        <c:axId val="207300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68441024017726"/>
              <c:y val="0.890688259109312"/>
            </c:manualLayout>
          </c:layout>
          <c:overlay val="0"/>
        </c:title>
        <c:majorTickMark val="out"/>
        <c:minorTickMark val="none"/>
        <c:tickLblPos val="nextTo"/>
        <c:crossAx val="2073014200"/>
        <c:crosses val="autoZero"/>
        <c:auto val="1"/>
        <c:lblAlgn val="ctr"/>
        <c:lblOffset val="100"/>
        <c:noMultiLvlLbl val="0"/>
      </c:catAx>
      <c:valAx>
        <c:axId val="2073014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 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3008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New nodes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cat>
            <c:strRef>
              <c:f>data!$C$12:$C$21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data!$I$12:$I$21</c:f>
              <c:numCache>
                <c:formatCode>General</c:formatCode>
                <c:ptCount val="10"/>
                <c:pt idx="0">
                  <c:v>30509.0</c:v>
                </c:pt>
                <c:pt idx="2">
                  <c:v>14863.0</c:v>
                </c:pt>
                <c:pt idx="3">
                  <c:v>2.054119E6</c:v>
                </c:pt>
                <c:pt idx="4">
                  <c:v>44041.0</c:v>
                </c:pt>
                <c:pt idx="6">
                  <c:v>8982.0</c:v>
                </c:pt>
                <c:pt idx="7">
                  <c:v>44041.0</c:v>
                </c:pt>
                <c:pt idx="8">
                  <c:v>13303.0</c:v>
                </c:pt>
                <c:pt idx="9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39704"/>
        <c:axId val="-2130545864"/>
      </c:lineChart>
      <c:catAx>
        <c:axId val="-213053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6866484654242"/>
              <c:y val="0.896265560165975"/>
            </c:manualLayout>
          </c:layout>
          <c:overlay val="0"/>
        </c:title>
        <c:majorTickMark val="out"/>
        <c:minorTickMark val="none"/>
        <c:tickLblPos val="nextTo"/>
        <c:crossAx val="-2130545864"/>
        <c:crosses val="autoZero"/>
        <c:auto val="1"/>
        <c:lblAlgn val="ctr"/>
        <c:lblOffset val="100"/>
        <c:noMultiLvlLbl val="0"/>
      </c:catAx>
      <c:valAx>
        <c:axId val="-2130545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</a:t>
                </a:r>
                <a:r>
                  <a:rPr lang="fr-FR"/>
                  <a:t>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539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Elapsed</a:t>
            </a:r>
            <a:r>
              <a:rPr lang="fr-FR" sz="1400" baseline="0"/>
              <a:t> time</a:t>
            </a:r>
            <a:endParaRPr lang="fr-F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1"/>
          <c:order val="0"/>
          <c:spPr>
            <a:ln w="47625">
              <a:noFill/>
            </a:ln>
          </c:spPr>
          <c:dPt>
            <c:idx val="1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cat>
            <c:strRef>
              <c:f>data!$C$12:$C$21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data!$F$12:$F$21</c:f>
              <c:numCache>
                <c:formatCode>General</c:formatCode>
                <c:ptCount val="10"/>
                <c:pt idx="0">
                  <c:v>31.9951706399951</c:v>
                </c:pt>
                <c:pt idx="1">
                  <c:v>914.0737797786225</c:v>
                </c:pt>
                <c:pt idx="2">
                  <c:v>31.2667244920012</c:v>
                </c:pt>
                <c:pt idx="3">
                  <c:v>2003.446597982</c:v>
                </c:pt>
                <c:pt idx="4">
                  <c:v>26.8025622810018</c:v>
                </c:pt>
                <c:pt idx="5">
                  <c:v>2853.908322253792</c:v>
                </c:pt>
                <c:pt idx="6">
                  <c:v>5.63107748200127</c:v>
                </c:pt>
                <c:pt idx="7">
                  <c:v>27.2008703419996</c:v>
                </c:pt>
                <c:pt idx="8">
                  <c:v>9.49709941900801</c:v>
                </c:pt>
                <c:pt idx="9">
                  <c:v>67.1294981800019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76088"/>
        <c:axId val="-2130581528"/>
      </c:lineChart>
      <c:catAx>
        <c:axId val="-21305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-2130581528"/>
        <c:crosses val="autoZero"/>
        <c:auto val="1"/>
        <c:lblAlgn val="ctr"/>
        <c:lblOffset val="100"/>
        <c:noMultiLvlLbl val="0"/>
      </c:catAx>
      <c:valAx>
        <c:axId val="-2130581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Time [s|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576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Path length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ln>
                <a:noFill/>
              </a:ln>
            </c:spPr>
          </c:marker>
          <c:cat>
            <c:strRef>
              <c:f>data!$C$2:$C$11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12.0</c:v>
                </c:pt>
                <c:pt idx="3">
                  <c:v>50.0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09368"/>
        <c:axId val="-2130616344"/>
      </c:lineChart>
      <c:catAx>
        <c:axId val="-213060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-2130616344"/>
        <c:crosses val="autoZero"/>
        <c:auto val="1"/>
        <c:lblAlgn val="ctr"/>
        <c:lblOffset val="100"/>
        <c:noMultiLvlLbl val="0"/>
      </c:catAx>
      <c:valAx>
        <c:axId val="-2130616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 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609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 baseline="0"/>
              <a:t>Path length</a:t>
            </a:r>
            <a:endParaRPr lang="fr-FR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0542212374207"/>
          <c:y val="0.157241379310345"/>
          <c:w val="0.907590709452776"/>
          <c:h val="0.408875644854738"/>
        </c:manualLayout>
      </c:layout>
      <c:lineChart>
        <c:grouping val="standard"/>
        <c:varyColors val="0"/>
        <c:ser>
          <c:idx val="1"/>
          <c:order val="0"/>
          <c:spPr>
            <a:ln w="47625">
              <a:noFill/>
            </a:ln>
          </c:spPr>
          <c:dPt>
            <c:idx val="1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cat>
            <c:strRef>
              <c:f>data!$C$12:$C$21</c:f>
              <c:strCache>
                <c:ptCount val="10"/>
                <c:pt idx="0">
                  <c:v>breadth_first_search</c:v>
                </c:pt>
                <c:pt idx="1">
                  <c:v>breadth_first_tree_search</c:v>
                </c:pt>
                <c:pt idx="2">
                  <c:v>depth_first_graph_search</c:v>
                </c:pt>
                <c:pt idx="3">
                  <c:v>depth_limited_search</c:v>
                </c:pt>
                <c:pt idx="4">
                  <c:v>uniform_cost_search</c:v>
                </c:pt>
                <c:pt idx="5">
                  <c:v>recursive_best_first_search</c:v>
                </c:pt>
                <c:pt idx="6">
                  <c:v>greedy_best_first_graph_search</c:v>
                </c:pt>
                <c:pt idx="7">
                  <c:v>astar_search</c:v>
                </c:pt>
                <c:pt idx="8">
                  <c:v>astar_search</c:v>
                </c:pt>
                <c:pt idx="9">
                  <c:v>astar_search</c:v>
                </c:pt>
              </c:strCache>
            </c:strRef>
          </c:cat>
          <c:val>
            <c:numRef>
              <c:f>data!$E$12:$E$21</c:f>
              <c:numCache>
                <c:formatCode>General</c:formatCode>
                <c:ptCount val="10"/>
                <c:pt idx="0">
                  <c:v>9.0</c:v>
                </c:pt>
                <c:pt idx="2">
                  <c:v>1444.0</c:v>
                </c:pt>
                <c:pt idx="3">
                  <c:v>50.0</c:v>
                </c:pt>
                <c:pt idx="4">
                  <c:v>9.0</c:v>
                </c:pt>
                <c:pt idx="6">
                  <c:v>15.0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46632"/>
        <c:axId val="-2130652056"/>
      </c:lineChart>
      <c:catAx>
        <c:axId val="-21306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Search algorithm</a:t>
                </a:r>
              </a:p>
            </c:rich>
          </c:tx>
          <c:layout>
            <c:manualLayout>
              <c:xMode val="edge"/>
              <c:yMode val="edge"/>
              <c:x val="0.681841359026102"/>
              <c:y val="0.882882882882883"/>
            </c:manualLayout>
          </c:layout>
          <c:overlay val="0"/>
        </c:title>
        <c:majorTickMark val="out"/>
        <c:minorTickMark val="none"/>
        <c:tickLblPos val="nextTo"/>
        <c:crossAx val="-2130652056"/>
        <c:crosses val="autoZero"/>
        <c:auto val="1"/>
        <c:lblAlgn val="ctr"/>
        <c:lblOffset val="100"/>
        <c:noMultiLvlLbl val="0"/>
      </c:catAx>
      <c:valAx>
        <c:axId val="-2130652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Number[-|</a:t>
                </a:r>
              </a:p>
            </c:rich>
          </c:tx>
          <c:layout>
            <c:manualLayout>
              <c:xMode val="edge"/>
              <c:yMode val="edge"/>
              <c:x val="0.0435510887772194"/>
              <c:y val="0.0648799891392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0646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6</xdr:row>
      <xdr:rowOff>152400</xdr:rowOff>
    </xdr:from>
    <xdr:to>
      <xdr:col>6</xdr:col>
      <xdr:colOff>1866900</xdr:colOff>
      <xdr:row>28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47</xdr:row>
      <xdr:rowOff>114300</xdr:rowOff>
    </xdr:from>
    <xdr:to>
      <xdr:col>6</xdr:col>
      <xdr:colOff>381000</xdr:colOff>
      <xdr:row>62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62</xdr:row>
      <xdr:rowOff>127000</xdr:rowOff>
    </xdr:from>
    <xdr:to>
      <xdr:col>6</xdr:col>
      <xdr:colOff>381000</xdr:colOff>
      <xdr:row>77</xdr:row>
      <xdr:rowOff>12700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77</xdr:row>
      <xdr:rowOff>88900</xdr:rowOff>
    </xdr:from>
    <xdr:to>
      <xdr:col>6</xdr:col>
      <xdr:colOff>368300</xdr:colOff>
      <xdr:row>91</xdr:row>
      <xdr:rowOff>127000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62</xdr:row>
      <xdr:rowOff>114300</xdr:rowOff>
    </xdr:from>
    <xdr:to>
      <xdr:col>16</xdr:col>
      <xdr:colOff>152400</xdr:colOff>
      <xdr:row>77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787400</xdr:colOff>
      <xdr:row>77</xdr:row>
      <xdr:rowOff>50800</xdr:rowOff>
    </xdr:from>
    <xdr:to>
      <xdr:col>16</xdr:col>
      <xdr:colOff>114300</xdr:colOff>
      <xdr:row>91</xdr:row>
      <xdr:rowOff>88900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16</xdr:col>
      <xdr:colOff>152400</xdr:colOff>
      <xdr:row>63</xdr:row>
      <xdr:rowOff>38100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32</xdr:row>
      <xdr:rowOff>50800</xdr:rowOff>
    </xdr:from>
    <xdr:to>
      <xdr:col>6</xdr:col>
      <xdr:colOff>393700</xdr:colOff>
      <xdr:row>47</xdr:row>
      <xdr:rowOff>88900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</xdr:colOff>
      <xdr:row>32</xdr:row>
      <xdr:rowOff>25400</xdr:rowOff>
    </xdr:from>
    <xdr:to>
      <xdr:col>16</xdr:col>
      <xdr:colOff>165100</xdr:colOff>
      <xdr:row>47</xdr:row>
      <xdr:rowOff>63500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25400</xdr:colOff>
      <xdr:row>32</xdr:row>
      <xdr:rowOff>0</xdr:rowOff>
    </xdr:from>
    <xdr:to>
      <xdr:col>26</xdr:col>
      <xdr:colOff>177800</xdr:colOff>
      <xdr:row>47</xdr:row>
      <xdr:rowOff>38100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812800</xdr:colOff>
      <xdr:row>47</xdr:row>
      <xdr:rowOff>76200</xdr:rowOff>
    </xdr:from>
    <xdr:to>
      <xdr:col>26</xdr:col>
      <xdr:colOff>139700</xdr:colOff>
      <xdr:row>62</xdr:row>
      <xdr:rowOff>114300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</xdr:row>
      <xdr:rowOff>12700</xdr:rowOff>
    </xdr:from>
    <xdr:to>
      <xdr:col>14</xdr:col>
      <xdr:colOff>139700</xdr:colOff>
      <xdr:row>28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erre Oberholzer" refreshedDate="41617.691744097225" createdVersion="4" refreshedVersion="4" minRefreshableVersion="3" recordCount="31">
  <cacheSource type="worksheet">
    <worksheetSource ref="A1:I1048576" sheet="data"/>
  </cacheSource>
  <cacheFields count="9">
    <cacheField name="Timestamp" numFmtId="0">
      <sharedItems containsBlank="1"/>
    </cacheField>
    <cacheField name="Problem" numFmtId="0">
      <sharedItems containsBlank="1" count="4">
        <s v="Air Cargo Problem 1"/>
        <s v="Air Cargo Problem 2"/>
        <s v="Air Cargo Problem 3"/>
        <m/>
      </sharedItems>
    </cacheField>
    <cacheField name="Search" numFmtId="0">
      <sharedItems containsBlank="1" count="9">
        <s v="breadth_first_search"/>
        <s v="breadth_first_tree_search"/>
        <s v="depth_first_graph_search"/>
        <s v="depth_limited_search"/>
        <s v="uniform_cost_search"/>
        <s v="recursive_best_first_search"/>
        <s v="greedy_best_first_graph_search"/>
        <s v="astar_search"/>
        <m/>
      </sharedItems>
    </cacheField>
    <cacheField name="Heuristic" numFmtId="0">
      <sharedItems containsBlank="1"/>
    </cacheField>
    <cacheField name="Plan length" numFmtId="0">
      <sharedItems containsString="0" containsBlank="1" containsNumber="1" containsInteger="1" minValue="6" maxValue="1444"/>
    </cacheField>
    <cacheField name="Time elapsed" numFmtId="0">
      <sharedItems containsString="0" containsBlank="1" containsNumber="1" minValue="1.2013125000521501E-2" maxValue="974780.19905426167"/>
    </cacheField>
    <cacheField name="Expansions" numFmtId="0">
      <sharedItems containsString="0" containsBlank="1" containsNumber="1" containsInteger="1" minValue="6" maxValue="222719"/>
    </cacheField>
    <cacheField name="Goal tests" numFmtId="0">
      <sharedItems containsString="0" containsBlank="1" containsNumber="1" containsInteger="1" minValue="8" maxValue="2053741"/>
    </cacheField>
    <cacheField name="New nodes" numFmtId="0">
      <sharedItems containsString="0" containsBlank="1" containsNumber="1" containsInteger="1" minValue="28" maxValue="2054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09:12:2017 12:47:00"/>
    <x v="0"/>
    <x v="0"/>
    <m/>
    <n v="6"/>
    <n v="7.52245620024041E-2"/>
    <n v="43"/>
    <n v="56"/>
    <n v="180"/>
  </r>
  <r>
    <s v="09:12:2017 12:47:02"/>
    <x v="0"/>
    <x v="1"/>
    <m/>
    <n v="6"/>
    <n v="2.1490993280021899"/>
    <n v="1458"/>
    <n v="1459"/>
    <n v="5960"/>
  </r>
  <r>
    <s v="09:12:2017 12:47:02"/>
    <x v="0"/>
    <x v="2"/>
    <m/>
    <n v="12"/>
    <n v="1.8679982997127802E-2"/>
    <n v="12"/>
    <n v="13"/>
    <n v="48"/>
  </r>
  <r>
    <s v="09:12:2017 12:47:03"/>
    <x v="0"/>
    <x v="3"/>
    <m/>
    <n v="50"/>
    <n v="0.194671047996962"/>
    <n v="101"/>
    <n v="271"/>
    <n v="414"/>
  </r>
  <r>
    <s v="09:12:2017 12:47:03"/>
    <x v="0"/>
    <x v="4"/>
    <m/>
    <n v="6"/>
    <n v="8.1353403998946305E-2"/>
    <n v="55"/>
    <n v="57"/>
    <n v="224"/>
  </r>
  <r>
    <s v="09:12:2017 12:47:10"/>
    <x v="0"/>
    <x v="5"/>
    <s v=" with h_1"/>
    <n v="6"/>
    <n v="6.7098877500029603"/>
    <n v="4229"/>
    <n v="4230"/>
    <n v="17029"/>
  </r>
  <r>
    <s v="09:12:2017 12:47:10"/>
    <x v="0"/>
    <x v="6"/>
    <s v=" with h_1"/>
    <n v="6"/>
    <n v="1.2013125000521501E-2"/>
    <n v="7"/>
    <n v="9"/>
    <n v="28"/>
  </r>
  <r>
    <s v="09:12:2017 12:47:10"/>
    <x v="0"/>
    <x v="7"/>
    <s v=" with h_1"/>
    <n v="6"/>
    <n v="8.6879032998694997E-2"/>
    <n v="55"/>
    <n v="57"/>
    <n v="224"/>
  </r>
  <r>
    <s v="09:12:2017 12:47:10"/>
    <x v="0"/>
    <x v="7"/>
    <s v=" with h_ignore_preconditions"/>
    <n v="6"/>
    <n v="8.9483609997841995E-2"/>
    <n v="41"/>
    <n v="43"/>
    <n v="170"/>
  </r>
  <r>
    <s v="09:12:2017 12:47:12"/>
    <x v="0"/>
    <x v="7"/>
    <s v=" with h_pg_levelsum"/>
    <n v="6"/>
    <n v="1.9133366360038"/>
    <n v="6"/>
    <n v="8"/>
    <n v="28"/>
  </r>
  <r>
    <s v="09:12:2017 17:55:55"/>
    <x v="1"/>
    <x v="0"/>
    <m/>
    <n v="9"/>
    <n v="31.995170639995099"/>
    <n v="3343"/>
    <n v="4609"/>
    <n v="30509"/>
  </r>
  <r>
    <m/>
    <x v="1"/>
    <x v="1"/>
    <m/>
    <m/>
    <n v="22037.912577801999"/>
    <m/>
    <m/>
    <m/>
  </r>
  <r>
    <s v="09:12:2017 17:56:27"/>
    <x v="1"/>
    <x v="2"/>
    <m/>
    <n v="1444"/>
    <n v="31.266724492001199"/>
    <n v="1669"/>
    <n v="1670"/>
    <n v="14863"/>
  </r>
  <r>
    <s v="09:12:2017 18:29:50"/>
    <x v="1"/>
    <x v="3"/>
    <m/>
    <n v="50"/>
    <n v="2003.446597982"/>
    <n v="222719"/>
    <n v="2053741"/>
    <n v="2054119"/>
  </r>
  <r>
    <s v="09:12:2017 18:30:17"/>
    <x v="1"/>
    <x v="4"/>
    <m/>
    <n v="9"/>
    <n v="26.802562281001801"/>
    <n v="4853"/>
    <n v="4855"/>
    <n v="44041"/>
  </r>
  <r>
    <m/>
    <x v="1"/>
    <x v="5"/>
    <m/>
    <m/>
    <n v="154265.388044614"/>
    <m/>
    <m/>
    <m/>
  </r>
  <r>
    <s v="10:12:2017 11:00:33"/>
    <x v="1"/>
    <x v="6"/>
    <s v=" with h_1"/>
    <n v="15"/>
    <n v="5.6310774820012703"/>
    <n v="998"/>
    <n v="1000"/>
    <n v="8982"/>
  </r>
  <r>
    <s v="10:12:2017 11:01:00"/>
    <x v="1"/>
    <x v="7"/>
    <s v=" with h_1"/>
    <n v="9"/>
    <n v="27.2008703419996"/>
    <n v="4853"/>
    <n v="4855"/>
    <n v="44041"/>
  </r>
  <r>
    <s v="10:12:2017 11:01:10"/>
    <x v="1"/>
    <x v="7"/>
    <s v=" with h_ignore_preconditions"/>
    <n v="9"/>
    <n v="9.4970994190080091"/>
    <n v="1450"/>
    <n v="1452"/>
    <n v="13303"/>
  </r>
  <r>
    <s v="10:12:2017 11:02:17"/>
    <x v="1"/>
    <x v="7"/>
    <s v=" with h_pg_levelsum"/>
    <n v="9"/>
    <n v="67.129498180001903"/>
    <n v="9"/>
    <n v="11"/>
    <n v="86"/>
  </r>
  <r>
    <s v="10:12:2017 11:41:03"/>
    <x v="2"/>
    <x v="0"/>
    <m/>
    <n v="12"/>
    <n v="218.867966497011"/>
    <n v="14663"/>
    <n v="18098"/>
    <n v="129631"/>
  </r>
  <r>
    <m/>
    <x v="2"/>
    <x v="1"/>
    <m/>
    <m/>
    <n v="139254.31415060881"/>
    <m/>
    <m/>
    <m/>
  </r>
  <r>
    <s v="10:12:2017 11:41:09"/>
    <x v="2"/>
    <x v="2"/>
    <m/>
    <n v="571"/>
    <n v="6.5869119240087404"/>
    <n v="592"/>
    <n v="593"/>
    <n v="4927"/>
  </r>
  <r>
    <m/>
    <x v="2"/>
    <x v="3"/>
    <m/>
    <m/>
    <n v="12659.4831046008"/>
    <m/>
    <m/>
    <m/>
  </r>
  <r>
    <s v="10:12:2017 15:30:38"/>
    <x v="2"/>
    <x v="4"/>
    <m/>
    <n v="12"/>
    <n v="126.594831046008"/>
    <n v="18223"/>
    <n v="18225"/>
    <n v="159618"/>
  </r>
  <r>
    <m/>
    <x v="2"/>
    <x v="5"/>
    <m/>
    <m/>
    <n v="974780.19905426167"/>
    <m/>
    <m/>
    <m/>
  </r>
  <r>
    <s v="10:12:2017 15:31:17"/>
    <x v="2"/>
    <x v="6"/>
    <s v=" with h_1"/>
    <n v="22"/>
    <n v="39.152569277997799"/>
    <n v="5578"/>
    <n v="5580"/>
    <n v="49150"/>
  </r>
  <r>
    <s v="10:12:2017 15:33:22"/>
    <x v="2"/>
    <x v="7"/>
    <s v=" with h_1"/>
    <n v="12"/>
    <n v="125.43834328900201"/>
    <n v="18223"/>
    <n v="18225"/>
    <n v="159618"/>
  </r>
  <r>
    <s v="10:12:2017 15:34:02"/>
    <x v="2"/>
    <x v="7"/>
    <s v=" with h_ignore_preconditions"/>
    <n v="12"/>
    <n v="39.732635488995498"/>
    <n v="5040"/>
    <n v="5042"/>
    <n v="44944"/>
  </r>
  <r>
    <s v="10:12:2017 15:36:08"/>
    <x v="2"/>
    <x v="7"/>
    <s v=" with h_pg_levelsum"/>
    <n v="14"/>
    <n v="126.069736947989"/>
    <n v="14"/>
    <n v="16"/>
    <n v="120"/>
  </r>
  <r>
    <m/>
    <x v="3"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4:B35" firstHeaderRow="2" firstDataRow="2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">
        <item x="7"/>
        <item x="0"/>
        <item x="1"/>
        <item x="2"/>
        <item x="3"/>
        <item x="6"/>
        <item x="5"/>
        <item x="4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8"/>
    </i>
    <i t="grand">
      <x/>
    </i>
  </rowItems>
  <colItems count="1">
    <i/>
  </colItems>
  <dataFields count="1">
    <dataField name="NB sur Time elapsed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5"/>
  <sheetViews>
    <sheetView topLeftCell="A5" workbookViewId="0">
      <selection activeCell="A5" sqref="A1:B1048576"/>
    </sheetView>
  </sheetViews>
  <sheetFormatPr baseColWidth="10" defaultRowHeight="15" x14ac:dyDescent="0"/>
  <cols>
    <col min="1" max="1" width="32.33203125" customWidth="1"/>
    <col min="2" max="2" width="7.33203125" customWidth="1"/>
    <col min="3" max="3" width="18.1640625" bestFit="1" customWidth="1"/>
    <col min="4" max="4" width="22.6640625" bestFit="1" customWidth="1"/>
    <col min="5" max="5" width="22.33203125" customWidth="1"/>
    <col min="6" max="6" width="19" customWidth="1"/>
    <col min="7" max="7" width="27.5" bestFit="1" customWidth="1"/>
    <col min="8" max="8" width="23.6640625" bestFit="1" customWidth="1"/>
    <col min="9" max="9" width="18.5" bestFit="1" customWidth="1"/>
    <col min="10" max="10" width="5.83203125" customWidth="1"/>
    <col min="11" max="11" width="5.33203125" customWidth="1"/>
    <col min="12" max="12" width="18.1640625" bestFit="1" customWidth="1"/>
    <col min="13" max="13" width="22.6640625" bestFit="1" customWidth="1"/>
    <col min="14" max="14" width="22.33203125" bestFit="1" customWidth="1"/>
    <col min="15" max="15" width="19" bestFit="1" customWidth="1"/>
    <col min="16" max="16" width="27.5" bestFit="1" customWidth="1"/>
    <col min="17" max="17" width="23.6640625" bestFit="1" customWidth="1"/>
    <col min="18" max="18" width="18.5" bestFit="1" customWidth="1"/>
    <col min="19" max="19" width="24.1640625" bestFit="1" customWidth="1"/>
    <col min="20" max="20" width="19.6640625" bestFit="1" customWidth="1"/>
    <col min="21" max="21" width="18.1640625" bestFit="1" customWidth="1"/>
    <col min="22" max="22" width="22.6640625" bestFit="1" customWidth="1"/>
    <col min="23" max="23" width="22.33203125" bestFit="1" customWidth="1"/>
    <col min="24" max="24" width="19" bestFit="1" customWidth="1"/>
    <col min="25" max="25" width="27.5" bestFit="1" customWidth="1"/>
    <col min="26" max="26" width="23.6640625" bestFit="1" customWidth="1"/>
    <col min="27" max="27" width="18.5" bestFit="1" customWidth="1"/>
    <col min="28" max="28" width="24.1640625" bestFit="1" customWidth="1"/>
    <col min="29" max="29" width="8" customWidth="1"/>
    <col min="30" max="30" width="12.5" bestFit="1" customWidth="1"/>
    <col min="31" max="31" width="5.33203125" customWidth="1"/>
  </cols>
  <sheetData>
    <row r="4" spans="1:2">
      <c r="A4" s="2" t="s">
        <v>46</v>
      </c>
    </row>
    <row r="5" spans="1:2">
      <c r="A5" s="2" t="s">
        <v>43</v>
      </c>
      <c r="B5" t="s">
        <v>47</v>
      </c>
    </row>
    <row r="6" spans="1:2">
      <c r="A6" s="3" t="s">
        <v>9</v>
      </c>
      <c r="B6" s="5">
        <v>10</v>
      </c>
    </row>
    <row r="7" spans="1:2">
      <c r="A7" s="4" t="s">
        <v>24</v>
      </c>
      <c r="B7" s="5">
        <v>3</v>
      </c>
    </row>
    <row r="8" spans="1:2">
      <c r="A8" s="4" t="s">
        <v>13</v>
      </c>
      <c r="B8" s="5">
        <v>1</v>
      </c>
    </row>
    <row r="9" spans="1:2">
      <c r="A9" s="4" t="s">
        <v>14</v>
      </c>
      <c r="B9" s="5">
        <v>1</v>
      </c>
    </row>
    <row r="10" spans="1:2">
      <c r="A10" s="4" t="s">
        <v>15</v>
      </c>
      <c r="B10" s="5">
        <v>1</v>
      </c>
    </row>
    <row r="11" spans="1:2">
      <c r="A11" s="4" t="s">
        <v>16</v>
      </c>
      <c r="B11" s="5">
        <v>1</v>
      </c>
    </row>
    <row r="12" spans="1:2">
      <c r="A12" s="4" t="s">
        <v>23</v>
      </c>
      <c r="B12" s="5">
        <v>1</v>
      </c>
    </row>
    <row r="13" spans="1:2">
      <c r="A13" s="4" t="s">
        <v>22</v>
      </c>
      <c r="B13" s="5">
        <v>1</v>
      </c>
    </row>
    <row r="14" spans="1:2">
      <c r="A14" s="4" t="s">
        <v>17</v>
      </c>
      <c r="B14" s="5">
        <v>1</v>
      </c>
    </row>
    <row r="15" spans="1:2">
      <c r="A15" s="3" t="s">
        <v>27</v>
      </c>
      <c r="B15" s="5">
        <v>10</v>
      </c>
    </row>
    <row r="16" spans="1:2">
      <c r="A16" s="4" t="s">
        <v>24</v>
      </c>
      <c r="B16" s="5">
        <v>3</v>
      </c>
    </row>
    <row r="17" spans="1:2">
      <c r="A17" s="4" t="s">
        <v>13</v>
      </c>
      <c r="B17" s="5">
        <v>1</v>
      </c>
    </row>
    <row r="18" spans="1:2">
      <c r="A18" s="4" t="s">
        <v>14</v>
      </c>
      <c r="B18" s="5">
        <v>1</v>
      </c>
    </row>
    <row r="19" spans="1:2">
      <c r="A19" s="4" t="s">
        <v>15</v>
      </c>
      <c r="B19" s="5">
        <v>1</v>
      </c>
    </row>
    <row r="20" spans="1:2">
      <c r="A20" s="4" t="s">
        <v>16</v>
      </c>
      <c r="B20" s="5">
        <v>1</v>
      </c>
    </row>
    <row r="21" spans="1:2">
      <c r="A21" s="4" t="s">
        <v>23</v>
      </c>
      <c r="B21" s="5">
        <v>1</v>
      </c>
    </row>
    <row r="22" spans="1:2">
      <c r="A22" s="4" t="s">
        <v>22</v>
      </c>
      <c r="B22" s="5">
        <v>1</v>
      </c>
    </row>
    <row r="23" spans="1:2">
      <c r="A23" s="4" t="s">
        <v>17</v>
      </c>
      <c r="B23" s="5">
        <v>1</v>
      </c>
    </row>
    <row r="24" spans="1:2">
      <c r="A24" s="3" t="s">
        <v>36</v>
      </c>
      <c r="B24" s="5">
        <v>10</v>
      </c>
    </row>
    <row r="25" spans="1:2">
      <c r="A25" s="4" t="s">
        <v>24</v>
      </c>
      <c r="B25" s="5">
        <v>3</v>
      </c>
    </row>
    <row r="26" spans="1:2">
      <c r="A26" s="4" t="s">
        <v>13</v>
      </c>
      <c r="B26" s="5">
        <v>1</v>
      </c>
    </row>
    <row r="27" spans="1:2">
      <c r="A27" s="4" t="s">
        <v>14</v>
      </c>
      <c r="B27" s="5">
        <v>1</v>
      </c>
    </row>
    <row r="28" spans="1:2">
      <c r="A28" s="4" t="s">
        <v>15</v>
      </c>
      <c r="B28" s="5">
        <v>1</v>
      </c>
    </row>
    <row r="29" spans="1:2">
      <c r="A29" s="4" t="s">
        <v>16</v>
      </c>
      <c r="B29" s="5">
        <v>1</v>
      </c>
    </row>
    <row r="30" spans="1:2">
      <c r="A30" s="4" t="s">
        <v>23</v>
      </c>
      <c r="B30" s="5">
        <v>1</v>
      </c>
    </row>
    <row r="31" spans="1:2">
      <c r="A31" s="4" t="s">
        <v>22</v>
      </c>
      <c r="B31" s="5">
        <v>1</v>
      </c>
    </row>
    <row r="32" spans="1:2">
      <c r="A32" s="4" t="s">
        <v>17</v>
      </c>
      <c r="B32" s="5">
        <v>1</v>
      </c>
    </row>
    <row r="33" spans="1:2">
      <c r="A33" s="3" t="s">
        <v>44</v>
      </c>
      <c r="B33" s="5"/>
    </row>
    <row r="34" spans="1:2">
      <c r="A34" s="4" t="s">
        <v>44</v>
      </c>
      <c r="B34" s="5"/>
    </row>
    <row r="35" spans="1:2">
      <c r="A35" s="3" t="s">
        <v>45</v>
      </c>
      <c r="B35" s="5">
        <v>30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I33" workbookViewId="0">
      <selection activeCell="AA50" sqref="AA50"/>
    </sheetView>
  </sheetViews>
  <sheetFormatPr baseColWidth="10" defaultRowHeight="15" x14ac:dyDescent="0"/>
  <cols>
    <col min="1" max="1" width="19.83203125" customWidth="1"/>
    <col min="2" max="2" width="20.5" customWidth="1"/>
    <col min="3" max="3" width="19.5" customWidth="1"/>
    <col min="4" max="4" width="18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>
      <c r="A2" t="s">
        <v>18</v>
      </c>
      <c r="B2" t="s">
        <v>9</v>
      </c>
      <c r="C2" t="s">
        <v>13</v>
      </c>
      <c r="E2">
        <v>6</v>
      </c>
      <c r="F2">
        <v>7.52245620024041E-2</v>
      </c>
      <c r="G2">
        <v>43</v>
      </c>
      <c r="H2">
        <v>56</v>
      </c>
      <c r="I2">
        <v>180</v>
      </c>
    </row>
    <row r="3" spans="1:15">
      <c r="A3" t="s">
        <v>19</v>
      </c>
      <c r="B3" t="s">
        <v>9</v>
      </c>
      <c r="C3" t="s">
        <v>14</v>
      </c>
      <c r="E3">
        <v>6</v>
      </c>
      <c r="F3">
        <v>2.1490993280021899</v>
      </c>
      <c r="G3">
        <v>1458</v>
      </c>
      <c r="H3">
        <v>1459</v>
      </c>
      <c r="I3">
        <v>5960</v>
      </c>
    </row>
    <row r="4" spans="1:15">
      <c r="A4" t="s">
        <v>19</v>
      </c>
      <c r="B4" t="s">
        <v>9</v>
      </c>
      <c r="C4" t="s">
        <v>15</v>
      </c>
      <c r="E4">
        <v>12</v>
      </c>
      <c r="F4">
        <v>1.8679982997127802E-2</v>
      </c>
      <c r="G4">
        <v>12</v>
      </c>
      <c r="H4">
        <v>13</v>
      </c>
      <c r="I4">
        <v>48</v>
      </c>
    </row>
    <row r="5" spans="1:15">
      <c r="A5" t="s">
        <v>20</v>
      </c>
      <c r="B5" t="s">
        <v>9</v>
      </c>
      <c r="C5" t="s">
        <v>16</v>
      </c>
      <c r="E5">
        <v>50</v>
      </c>
      <c r="F5">
        <v>0.194671047996962</v>
      </c>
      <c r="G5">
        <v>101</v>
      </c>
      <c r="H5">
        <v>271</v>
      </c>
      <c r="I5">
        <v>414</v>
      </c>
    </row>
    <row r="6" spans="1:15">
      <c r="A6" t="s">
        <v>20</v>
      </c>
      <c r="B6" t="s">
        <v>9</v>
      </c>
      <c r="C6" t="s">
        <v>17</v>
      </c>
      <c r="E6">
        <v>6</v>
      </c>
      <c r="F6">
        <v>8.1353403998946305E-2</v>
      </c>
      <c r="G6">
        <v>55</v>
      </c>
      <c r="H6">
        <v>57</v>
      </c>
      <c r="I6">
        <v>224</v>
      </c>
    </row>
    <row r="7" spans="1:15">
      <c r="A7" t="s">
        <v>21</v>
      </c>
      <c r="B7" t="s">
        <v>9</v>
      </c>
      <c r="C7" t="s">
        <v>22</v>
      </c>
      <c r="D7" t="s">
        <v>10</v>
      </c>
      <c r="E7">
        <v>6</v>
      </c>
      <c r="F7">
        <v>6.7098877500029603</v>
      </c>
      <c r="G7">
        <v>4229</v>
      </c>
      <c r="H7">
        <v>4230</v>
      </c>
      <c r="I7">
        <v>17029</v>
      </c>
    </row>
    <row r="8" spans="1:15">
      <c r="A8" t="s">
        <v>21</v>
      </c>
      <c r="B8" t="s">
        <v>9</v>
      </c>
      <c r="C8" t="s">
        <v>23</v>
      </c>
      <c r="D8" t="s">
        <v>10</v>
      </c>
      <c r="E8">
        <v>6</v>
      </c>
      <c r="F8">
        <v>1.2013125000521501E-2</v>
      </c>
      <c r="G8">
        <v>7</v>
      </c>
      <c r="H8">
        <v>9</v>
      </c>
      <c r="I8">
        <v>28</v>
      </c>
    </row>
    <row r="9" spans="1:15">
      <c r="A9" t="s">
        <v>21</v>
      </c>
      <c r="B9" t="s">
        <v>9</v>
      </c>
      <c r="C9" t="s">
        <v>24</v>
      </c>
      <c r="D9" t="s">
        <v>10</v>
      </c>
      <c r="E9">
        <v>6</v>
      </c>
      <c r="F9">
        <v>8.6879032998694997E-2</v>
      </c>
      <c r="G9">
        <v>55</v>
      </c>
      <c r="H9">
        <v>57</v>
      </c>
      <c r="I9">
        <v>224</v>
      </c>
    </row>
    <row r="10" spans="1:15">
      <c r="A10" t="s">
        <v>21</v>
      </c>
      <c r="B10" t="s">
        <v>9</v>
      </c>
      <c r="C10" t="s">
        <v>24</v>
      </c>
      <c r="D10" t="s">
        <v>11</v>
      </c>
      <c r="E10">
        <v>6</v>
      </c>
      <c r="F10">
        <v>8.9483609997841995E-2</v>
      </c>
      <c r="G10">
        <v>41</v>
      </c>
      <c r="H10">
        <v>43</v>
      </c>
      <c r="I10">
        <v>170</v>
      </c>
    </row>
    <row r="11" spans="1:15">
      <c r="A11" t="s">
        <v>25</v>
      </c>
      <c r="B11" t="s">
        <v>9</v>
      </c>
      <c r="C11" t="s">
        <v>24</v>
      </c>
      <c r="D11" t="s">
        <v>12</v>
      </c>
      <c r="E11">
        <v>6</v>
      </c>
      <c r="F11">
        <v>1.9133366360038</v>
      </c>
      <c r="G11">
        <v>6</v>
      </c>
      <c r="H11">
        <v>8</v>
      </c>
      <c r="I11">
        <v>28</v>
      </c>
    </row>
    <row r="12" spans="1:15">
      <c r="A12" t="s">
        <v>26</v>
      </c>
      <c r="B12" t="s">
        <v>27</v>
      </c>
      <c r="C12" t="s">
        <v>13</v>
      </c>
      <c r="E12">
        <v>9</v>
      </c>
      <c r="F12">
        <v>31.995170639995099</v>
      </c>
      <c r="G12">
        <v>3343</v>
      </c>
      <c r="H12">
        <v>4609</v>
      </c>
      <c r="I12">
        <v>30509</v>
      </c>
      <c r="K12">
        <f>F12/F2</f>
        <v>425.32877278797002</v>
      </c>
      <c r="L12">
        <f t="shared" ref="L12:M21" si="0">G12/G2</f>
        <v>77.744186046511629</v>
      </c>
      <c r="M12">
        <f t="shared" si="0"/>
        <v>82.303571428571431</v>
      </c>
      <c r="O12">
        <f>K12/M12</f>
        <v>5.1678045728197706</v>
      </c>
    </row>
    <row r="13" spans="1:15" s="1" customFormat="1">
      <c r="B13" s="1" t="s">
        <v>27</v>
      </c>
      <c r="C13" s="1" t="s">
        <v>14</v>
      </c>
      <c r="F13" s="1">
        <f>F3/F2*F12</f>
        <v>914.07377977862257</v>
      </c>
      <c r="K13">
        <f t="shared" ref="K13:K21" si="1">F13/F3</f>
        <v>425.32877278797002</v>
      </c>
      <c r="L13">
        <f t="shared" si="0"/>
        <v>0</v>
      </c>
      <c r="M13">
        <f t="shared" si="0"/>
        <v>0</v>
      </c>
      <c r="O13" t="e">
        <f t="shared" ref="O13:O21" si="2">K13/M13</f>
        <v>#DIV/0!</v>
      </c>
    </row>
    <row r="14" spans="1:15">
      <c r="A14" t="s">
        <v>28</v>
      </c>
      <c r="B14" t="s">
        <v>27</v>
      </c>
      <c r="C14" t="s">
        <v>15</v>
      </c>
      <c r="E14">
        <v>1444</v>
      </c>
      <c r="F14">
        <v>31.266724492001199</v>
      </c>
      <c r="G14">
        <v>1669</v>
      </c>
      <c r="H14">
        <v>1670</v>
      </c>
      <c r="I14">
        <v>14863</v>
      </c>
      <c r="K14">
        <f t="shared" si="1"/>
        <v>1673.809044516192</v>
      </c>
      <c r="L14">
        <f t="shared" si="0"/>
        <v>139.08333333333334</v>
      </c>
      <c r="M14">
        <f t="shared" si="0"/>
        <v>128.46153846153845</v>
      </c>
      <c r="O14">
        <f t="shared" si="2"/>
        <v>13.029651244736824</v>
      </c>
    </row>
    <row r="15" spans="1:15">
      <c r="A15" t="s">
        <v>29</v>
      </c>
      <c r="B15" t="s">
        <v>27</v>
      </c>
      <c r="C15" t="s">
        <v>16</v>
      </c>
      <c r="E15">
        <v>50</v>
      </c>
      <c r="F15">
        <v>2003.446597982</v>
      </c>
      <c r="G15">
        <v>222719</v>
      </c>
      <c r="H15">
        <v>2053741</v>
      </c>
      <c r="I15">
        <v>2054119</v>
      </c>
      <c r="K15">
        <f t="shared" si="1"/>
        <v>10291.446101493559</v>
      </c>
      <c r="L15">
        <f t="shared" si="0"/>
        <v>2205.1386138613861</v>
      </c>
      <c r="M15">
        <f t="shared" si="0"/>
        <v>7578.3800738007376</v>
      </c>
      <c r="O15">
        <f t="shared" si="2"/>
        <v>1.3580007866156223</v>
      </c>
    </row>
    <row r="16" spans="1:15">
      <c r="A16" t="s">
        <v>30</v>
      </c>
      <c r="B16" t="s">
        <v>27</v>
      </c>
      <c r="C16" t="s">
        <v>17</v>
      </c>
      <c r="E16">
        <v>9</v>
      </c>
      <c r="F16">
        <v>26.802562281001801</v>
      </c>
      <c r="G16">
        <v>4853</v>
      </c>
      <c r="H16">
        <v>4855</v>
      </c>
      <c r="I16">
        <v>44041</v>
      </c>
      <c r="K16">
        <f t="shared" si="1"/>
        <v>329.45839956922947</v>
      </c>
      <c r="L16">
        <f t="shared" si="0"/>
        <v>88.236363636363635</v>
      </c>
      <c r="M16">
        <f t="shared" si="0"/>
        <v>85.175438596491233</v>
      </c>
      <c r="O16">
        <f t="shared" si="2"/>
        <v>3.8679976880424465</v>
      </c>
    </row>
    <row r="17" spans="1:15" s="1" customFormat="1">
      <c r="B17" s="1" t="s">
        <v>27</v>
      </c>
      <c r="C17" s="1" t="s">
        <v>22</v>
      </c>
      <c r="F17" s="1">
        <f>F7/F2*F12</f>
        <v>2853.9083222537924</v>
      </c>
      <c r="K17">
        <f t="shared" si="1"/>
        <v>425.32877278797002</v>
      </c>
      <c r="L17">
        <f t="shared" si="0"/>
        <v>0</v>
      </c>
      <c r="M17">
        <f t="shared" si="0"/>
        <v>0</v>
      </c>
      <c r="O17" t="e">
        <f t="shared" si="2"/>
        <v>#DIV/0!</v>
      </c>
    </row>
    <row r="18" spans="1:15">
      <c r="A18" t="s">
        <v>31</v>
      </c>
      <c r="B18" t="s">
        <v>27</v>
      </c>
      <c r="C18" t="s">
        <v>23</v>
      </c>
      <c r="D18" t="s">
        <v>10</v>
      </c>
      <c r="E18">
        <v>15</v>
      </c>
      <c r="F18">
        <v>5.6310774820012703</v>
      </c>
      <c r="G18">
        <v>998</v>
      </c>
      <c r="H18">
        <v>1000</v>
      </c>
      <c r="I18">
        <v>8982</v>
      </c>
      <c r="K18">
        <f t="shared" si="1"/>
        <v>468.7437683164722</v>
      </c>
      <c r="L18">
        <f t="shared" si="0"/>
        <v>142.57142857142858</v>
      </c>
      <c r="M18">
        <f t="shared" si="0"/>
        <v>111.11111111111111</v>
      </c>
      <c r="O18">
        <f t="shared" si="2"/>
        <v>4.2186939148482496</v>
      </c>
    </row>
    <row r="19" spans="1:15">
      <c r="A19" t="s">
        <v>32</v>
      </c>
      <c r="B19" t="s">
        <v>27</v>
      </c>
      <c r="C19" t="s">
        <v>24</v>
      </c>
      <c r="D19" t="s">
        <v>10</v>
      </c>
      <c r="E19">
        <v>9</v>
      </c>
      <c r="F19">
        <v>27.2008703419996</v>
      </c>
      <c r="G19">
        <v>4853</v>
      </c>
      <c r="H19">
        <v>4855</v>
      </c>
      <c r="I19">
        <v>44041</v>
      </c>
      <c r="K19">
        <f t="shared" si="1"/>
        <v>313.08900897191364</v>
      </c>
      <c r="L19">
        <f t="shared" si="0"/>
        <v>88.236363636363635</v>
      </c>
      <c r="M19">
        <f t="shared" si="0"/>
        <v>85.175438596491233</v>
      </c>
      <c r="O19">
        <f t="shared" si="2"/>
        <v>3.6758132876208189</v>
      </c>
    </row>
    <row r="20" spans="1:15">
      <c r="A20" t="s">
        <v>33</v>
      </c>
      <c r="B20" t="s">
        <v>27</v>
      </c>
      <c r="C20" t="s">
        <v>24</v>
      </c>
      <c r="D20" t="s">
        <v>11</v>
      </c>
      <c r="E20">
        <v>9</v>
      </c>
      <c r="F20">
        <v>9.4970994190080091</v>
      </c>
      <c r="G20">
        <v>1450</v>
      </c>
      <c r="H20">
        <v>1452</v>
      </c>
      <c r="I20">
        <v>13303</v>
      </c>
      <c r="K20">
        <f t="shared" si="1"/>
        <v>106.13227851711663</v>
      </c>
      <c r="L20">
        <f t="shared" si="0"/>
        <v>35.365853658536587</v>
      </c>
      <c r="M20">
        <f t="shared" si="0"/>
        <v>33.767441860465119</v>
      </c>
      <c r="O20">
        <f t="shared" si="2"/>
        <v>3.1430357963057953</v>
      </c>
    </row>
    <row r="21" spans="1:15">
      <c r="A21" t="s">
        <v>34</v>
      </c>
      <c r="B21" t="s">
        <v>27</v>
      </c>
      <c r="C21" t="s">
        <v>24</v>
      </c>
      <c r="D21" t="s">
        <v>12</v>
      </c>
      <c r="E21">
        <v>9</v>
      </c>
      <c r="F21">
        <v>67.129498180001903</v>
      </c>
      <c r="G21">
        <v>9</v>
      </c>
      <c r="H21">
        <v>11</v>
      </c>
      <c r="I21">
        <v>86</v>
      </c>
      <c r="K21">
        <f t="shared" si="1"/>
        <v>35.085043016898872</v>
      </c>
      <c r="L21">
        <f t="shared" si="0"/>
        <v>1.5</v>
      </c>
      <c r="M21">
        <f t="shared" si="0"/>
        <v>1.375</v>
      </c>
      <c r="O21">
        <f t="shared" si="2"/>
        <v>25.516394921380996</v>
      </c>
    </row>
    <row r="22" spans="1:15">
      <c r="A22" t="s">
        <v>35</v>
      </c>
      <c r="B22" t="s">
        <v>36</v>
      </c>
      <c r="C22" t="s">
        <v>13</v>
      </c>
      <c r="E22">
        <v>12</v>
      </c>
      <c r="F22">
        <v>218.867966497011</v>
      </c>
      <c r="G22">
        <v>14663</v>
      </c>
      <c r="H22">
        <v>18098</v>
      </c>
      <c r="I22">
        <v>129631</v>
      </c>
    </row>
    <row r="23" spans="1:15" s="1" customFormat="1">
      <c r="B23" s="1" t="s">
        <v>36</v>
      </c>
      <c r="C23" s="1" t="s">
        <v>14</v>
      </c>
      <c r="F23" s="1">
        <f>F3/F2*F22</f>
        <v>6252.8645857040638</v>
      </c>
    </row>
    <row r="24" spans="1:15">
      <c r="A24" t="s">
        <v>37</v>
      </c>
      <c r="B24" t="s">
        <v>36</v>
      </c>
      <c r="C24" t="s">
        <v>15</v>
      </c>
      <c r="E24">
        <v>571</v>
      </c>
      <c r="F24">
        <v>6.5869119240087404</v>
      </c>
      <c r="G24">
        <v>592</v>
      </c>
      <c r="H24">
        <v>593</v>
      </c>
      <c r="I24">
        <v>4927</v>
      </c>
    </row>
    <row r="25" spans="1:15" s="1" customFormat="1">
      <c r="B25" s="1" t="s">
        <v>36</v>
      </c>
      <c r="C25" s="1" t="s">
        <v>16</v>
      </c>
      <c r="F25" s="1">
        <f>F15/F12*F22</f>
        <v>13704.889647862876</v>
      </c>
    </row>
    <row r="26" spans="1:15">
      <c r="A26" t="s">
        <v>38</v>
      </c>
      <c r="B26" t="s">
        <v>36</v>
      </c>
      <c r="C26" t="s">
        <v>17</v>
      </c>
      <c r="E26">
        <v>12</v>
      </c>
      <c r="F26">
        <v>126.594831046008</v>
      </c>
      <c r="G26">
        <v>18223</v>
      </c>
      <c r="H26">
        <v>18225</v>
      </c>
      <c r="I26">
        <v>159618</v>
      </c>
    </row>
    <row r="27" spans="1:15" s="1" customFormat="1">
      <c r="B27" s="1" t="s">
        <v>36</v>
      </c>
      <c r="C27" s="1" t="s">
        <v>22</v>
      </c>
      <c r="F27" s="1">
        <f>F7/F2*F22</f>
        <v>19522.606023540797</v>
      </c>
    </row>
    <row r="28" spans="1:15">
      <c r="A28" t="s">
        <v>39</v>
      </c>
      <c r="B28" t="s">
        <v>36</v>
      </c>
      <c r="C28" t="s">
        <v>23</v>
      </c>
      <c r="D28" t="s">
        <v>10</v>
      </c>
      <c r="E28">
        <v>22</v>
      </c>
      <c r="F28">
        <v>39.152569277997799</v>
      </c>
      <c r="G28">
        <v>5578</v>
      </c>
      <c r="H28">
        <v>5580</v>
      </c>
      <c r="I28">
        <v>49150</v>
      </c>
    </row>
    <row r="29" spans="1:15">
      <c r="A29" t="s">
        <v>40</v>
      </c>
      <c r="B29" t="s">
        <v>36</v>
      </c>
      <c r="C29" t="s">
        <v>24</v>
      </c>
      <c r="D29" t="s">
        <v>10</v>
      </c>
      <c r="E29">
        <v>12</v>
      </c>
      <c r="F29">
        <v>125.43834328900201</v>
      </c>
      <c r="G29">
        <v>18223</v>
      </c>
      <c r="H29">
        <v>18225</v>
      </c>
      <c r="I29">
        <v>159618</v>
      </c>
    </row>
    <row r="30" spans="1:15">
      <c r="A30" t="s">
        <v>41</v>
      </c>
      <c r="B30" t="s">
        <v>36</v>
      </c>
      <c r="C30" t="s">
        <v>24</v>
      </c>
      <c r="D30" t="s">
        <v>11</v>
      </c>
      <c r="E30">
        <v>12</v>
      </c>
      <c r="F30">
        <v>39.732635488995498</v>
      </c>
      <c r="G30">
        <v>5040</v>
      </c>
      <c r="H30">
        <v>5042</v>
      </c>
      <c r="I30">
        <v>44944</v>
      </c>
    </row>
    <row r="31" spans="1:15">
      <c r="A31" t="s">
        <v>42</v>
      </c>
      <c r="B31" t="s">
        <v>36</v>
      </c>
      <c r="C31" t="s">
        <v>24</v>
      </c>
      <c r="D31" t="s">
        <v>12</v>
      </c>
      <c r="E31">
        <v>14</v>
      </c>
      <c r="F31">
        <v>126.069736947989</v>
      </c>
      <c r="G31">
        <v>14</v>
      </c>
      <c r="H31">
        <v>16</v>
      </c>
      <c r="I31">
        <v>120</v>
      </c>
    </row>
  </sheetData>
  <dataConsolidate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1" sqref="C21"/>
    </sheetView>
  </sheetViews>
  <sheetFormatPr baseColWidth="10" defaultRowHeight="15" x14ac:dyDescent="0"/>
  <cols>
    <col min="1" max="1" width="28.1640625" customWidth="1"/>
    <col min="2" max="2" width="17.6640625" customWidth="1"/>
  </cols>
  <sheetData>
    <row r="1" spans="1:6">
      <c r="B1" t="s">
        <v>50</v>
      </c>
      <c r="C1" t="s">
        <v>51</v>
      </c>
      <c r="D1" t="s">
        <v>52</v>
      </c>
      <c r="F1" t="s">
        <v>48</v>
      </c>
    </row>
    <row r="2" spans="1:6">
      <c r="A2" t="s">
        <v>13</v>
      </c>
      <c r="B2">
        <f>data!F2</f>
        <v>7.52245620024041E-2</v>
      </c>
      <c r="C2">
        <f>data!F12/$F$2</f>
        <v>7.5282754447047295E-2</v>
      </c>
      <c r="D2">
        <f>data!F22/$F$4</f>
        <v>7.5238214677556203E-2</v>
      </c>
      <c r="F2">
        <v>425</v>
      </c>
    </row>
    <row r="3" spans="1:6">
      <c r="A3" t="s">
        <v>14</v>
      </c>
      <c r="B3">
        <f>data!F3</f>
        <v>2.1490993280021899</v>
      </c>
      <c r="C3">
        <f>data!F13/$F$2</f>
        <v>2.1507618347732294</v>
      </c>
      <c r="D3">
        <f>data!F23/$F$4</f>
        <v>2.1494893728786746</v>
      </c>
      <c r="F3" t="s">
        <v>49</v>
      </c>
    </row>
    <row r="4" spans="1:6">
      <c r="A4" t="s">
        <v>15</v>
      </c>
      <c r="B4">
        <f>data!F4</f>
        <v>1.8679982997127802E-2</v>
      </c>
      <c r="C4">
        <f>data!F14/$F$2</f>
        <v>7.3568763510591051E-2</v>
      </c>
      <c r="D4">
        <f>data!F24/$F$4</f>
        <v>2.2643217339321899E-3</v>
      </c>
      <c r="F4">
        <v>2909</v>
      </c>
    </row>
    <row r="5" spans="1:6">
      <c r="A5" t="s">
        <v>16</v>
      </c>
      <c r="B5">
        <f>data!F5</f>
        <v>0.194671047996962</v>
      </c>
      <c r="C5">
        <f>data!F15/$F$2</f>
        <v>4.7139919952517646</v>
      </c>
      <c r="D5">
        <f>data!F25/$F$4</f>
        <v>4.711203041547912</v>
      </c>
    </row>
    <row r="6" spans="1:6">
      <c r="A6" t="s">
        <v>17</v>
      </c>
      <c r="B6">
        <f>data!F6</f>
        <v>8.1353403998946305E-2</v>
      </c>
      <c r="C6">
        <f>data!F16/$F$2</f>
        <v>6.3064852425886594E-2</v>
      </c>
      <c r="D6">
        <f>data!F26/$F$4</f>
        <v>4.3518333119975251E-2</v>
      </c>
    </row>
    <row r="7" spans="1:6">
      <c r="A7" t="s">
        <v>22</v>
      </c>
      <c r="B7">
        <f>data!F7</f>
        <v>6.7098877500029603</v>
      </c>
      <c r="C7">
        <f>data!F17/$F$2</f>
        <v>6.715078405303041</v>
      </c>
      <c r="D7">
        <f>data!F27/$F$4</f>
        <v>6.7111055426403565</v>
      </c>
    </row>
    <row r="8" spans="1:6">
      <c r="A8" t="s">
        <v>23</v>
      </c>
      <c r="B8">
        <f>data!F8</f>
        <v>1.2013125000521501E-2</v>
      </c>
      <c r="C8">
        <f>data!F18/$F$2</f>
        <v>1.3249594075297107E-2</v>
      </c>
      <c r="D8">
        <f>data!F28/$F$4</f>
        <v>1.3459116286695702E-2</v>
      </c>
    </row>
    <row r="9" spans="1:6">
      <c r="A9" t="s">
        <v>24</v>
      </c>
      <c r="B9">
        <f>data!F9</f>
        <v>8.6879032998694997E-2</v>
      </c>
      <c r="C9">
        <f>data!F19/$F$2</f>
        <v>6.4002047863528477E-2</v>
      </c>
      <c r="D9">
        <f>data!F29/$F$4</f>
        <v>4.3120778029907873E-2</v>
      </c>
    </row>
    <row r="10" spans="1:6">
      <c r="A10" t="s">
        <v>24</v>
      </c>
      <c r="B10">
        <f>data!F10</f>
        <v>8.9483609997841995E-2</v>
      </c>
      <c r="C10">
        <f>data!F20/$F$2</f>
        <v>2.2346116280018844E-2</v>
      </c>
      <c r="D10">
        <f>data!F30/$F$4</f>
        <v>1.3658520278100893E-2</v>
      </c>
    </row>
    <row r="11" spans="1:6">
      <c r="A11" t="s">
        <v>24</v>
      </c>
      <c r="B11">
        <f>data!F11</f>
        <v>1.9133366360038</v>
      </c>
      <c r="C11">
        <f>data!F21/$F$2</f>
        <v>0.1579517604235339</v>
      </c>
      <c r="D11">
        <f>data!F31/$F$4</f>
        <v>4.3337826382945685E-2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data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Oberholzer</dc:creator>
  <cp:lastModifiedBy>Pierre Oberholzer</cp:lastModifiedBy>
  <dcterms:created xsi:type="dcterms:W3CDTF">2017-12-09T11:47:29Z</dcterms:created>
  <dcterms:modified xsi:type="dcterms:W3CDTF">2017-12-12T21:09:21Z</dcterms:modified>
</cp:coreProperties>
</file>