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EnergyScope\Personal\EUD calculation\"/>
    </mc:Choice>
  </mc:AlternateContent>
  <xr:revisionPtr revIDLastSave="0" documentId="13_ncr:1_{4EF946CC-BA3A-4191-B6E0-08062F9E8284}" xr6:coauthVersionLast="47" xr6:coauthVersionMax="47" xr10:uidLastSave="{00000000-0000-0000-0000-000000000000}"/>
  <bookViews>
    <workbookView xWindow="-120" yWindow="-120" windowWidth="29040" windowHeight="15720" xr2:uid="{EB7A3ACD-AFAC-43F4-83B9-317EFA4147D3}"/>
  </bookViews>
  <sheets>
    <sheet name="Climact" sheetId="7" r:id="rId1"/>
    <sheet name="Vector" sheetId="4" r:id="rId2"/>
    <sheet name="Sector" sheetId="5" r:id="rId3"/>
  </sheets>
  <definedNames>
    <definedName name="ExternalData_1" localSheetId="2" hidden="1">Sector!$A$1:$AF$28</definedName>
    <definedName name="ExternalData_2" localSheetId="1" hidden="1">Vector!$A$1:$Z$28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7" l="1"/>
  <c r="N26" i="7"/>
  <c r="M28" i="7"/>
  <c r="M22" i="7"/>
  <c r="M23" i="7"/>
  <c r="M24" i="7"/>
  <c r="M25" i="7"/>
  <c r="M21" i="7"/>
  <c r="L25" i="7"/>
  <c r="K25" i="7"/>
  <c r="L24" i="7"/>
  <c r="K24" i="7"/>
  <c r="L21" i="7"/>
  <c r="L22" i="7"/>
  <c r="K22" i="7"/>
  <c r="K21" i="7"/>
  <c r="Q13" i="7"/>
  <c r="Q12" i="7"/>
  <c r="N12" i="7"/>
  <c r="Q5" i="7"/>
  <c r="Q6" i="7"/>
  <c r="Q7" i="7"/>
  <c r="Q8" i="7"/>
  <c r="Q4" i="7"/>
  <c r="N4" i="7"/>
  <c r="I5" i="7" l="1"/>
  <c r="D21" i="7"/>
  <c r="C21" i="7"/>
  <c r="D17" i="7"/>
  <c r="C17" i="7"/>
  <c r="F11" i="7"/>
  <c r="F12" i="7"/>
  <c r="E12" i="7"/>
  <c r="E11" i="7"/>
  <c r="H37" i="4" l="1"/>
  <c r="J37" i="4" s="1"/>
  <c r="H38" i="4"/>
  <c r="J38" i="4"/>
  <c r="H39" i="4"/>
  <c r="J39" i="4"/>
  <c r="X48" i="4"/>
  <c r="X46" i="4"/>
  <c r="J40" i="4" l="1"/>
  <c r="K39" i="4" s="1"/>
  <c r="K37" i="4"/>
  <c r="V47" i="4"/>
  <c r="K38" i="4" l="1"/>
  <c r="V48" i="4"/>
  <c r="X47" i="4" l="1"/>
  <c r="X41" i="4"/>
  <c r="V44" i="4"/>
  <c r="X44" i="4" s="1"/>
  <c r="V43" i="4"/>
  <c r="X43" i="4" s="1"/>
  <c r="V42" i="4"/>
  <c r="X42" i="4" s="1"/>
  <c r="V41" i="4"/>
  <c r="V40" i="4"/>
  <c r="X40" i="4" s="1"/>
  <c r="V39" i="4"/>
  <c r="X39" i="4" s="1"/>
  <c r="V37" i="4"/>
  <c r="V45" i="4" s="1"/>
  <c r="V38" i="4"/>
  <c r="X38" i="4" s="1"/>
  <c r="X37" i="4" l="1"/>
  <c r="X45" i="4" s="1"/>
  <c r="X52" i="4" s="1"/>
  <c r="J32" i="4" l="1"/>
  <c r="I32" i="4"/>
  <c r="D32" i="4" l="1"/>
  <c r="G32" i="4"/>
  <c r="F32" i="4"/>
  <c r="C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2C387-335F-4572-A09D-ED6C0FDCC2F2}" keepAlive="1" name="Query - upmuvf5y" description="Connection to the 'upmuvf5y' query in the workbook." type="5" refreshedVersion="8" background="1" saveData="1">
    <dbPr connection="Provider=Microsoft.Mashup.OleDb.1;Data Source=$Workbook$;Location=upmuvf5y;Extended Properties=&quot;&quot;" command="SELECT * FROM [upmuvf5y]"/>
  </connection>
  <connection id="2" xr16:uid="{20A32B2A-6614-4EBA-A917-3C5A28C771C0}" keepAlive="1" name="Query - upmuvf5y (2)" description="Connection to the 'upmuvf5y (2)' query in the workbook." type="5" refreshedVersion="8" background="1" saveData="1">
    <dbPr connection="Provider=Microsoft.Mashup.OleDb.1;Data Source=$Workbook$;Location=&quot;upmuvf5y (2)&quot;;Extended Properties=&quot;&quot;" command="SELECT * FROM [upmuvf5y (2)]"/>
  </connection>
  <connection id="3" xr16:uid="{77A06439-213B-42A4-ABFB-517202FA9B19}" keepAlive="1" name="Query - uuh1ss75" description="Connection to the 'uuh1ss75' query in the workbook." type="5" refreshedVersion="8" background="1" saveData="1">
    <dbPr connection="Provider=Microsoft.Mashup.OleDb.1;Data Source=$Workbook$;Location=uuh1ss75;Extended Properties=&quot;&quot;" command="SELECT * FROM [uuh1ss75]"/>
  </connection>
  <connection id="4" xr16:uid="{A976DB13-DB9C-4EF8-A552-35E3678B2C13}" keepAlive="1" name="Query - uuh1ss75 (2)" description="Connection to the 'uuh1ss75 (2)' query in the workbook." type="5" refreshedVersion="8" background="1" saveData="1">
    <dbPr connection="Provider=Microsoft.Mashup.OleDb.1;Data Source=$Workbook$;Location=&quot;uuh1ss75 (2)&quot;;Extended Properties=&quot;&quot;" command="SELECT * FROM [uuh1ss75 (2)]"/>
  </connection>
  <connection id="5" xr16:uid="{7EB45256-D522-43D0-BE1D-D541DFAA7992}" keepAlive="1" name="Query - uuh1ss75 (3)" description="Connection to the 'uuh1ss75 (3)' query in the workbook." type="5" refreshedVersion="8" background="1" saveData="1">
    <dbPr connection="Provider=Microsoft.Mashup.OleDb.1;Data Source=$Workbook$;Location=&quot;uuh1ss75 (3)&quot;;Extended Properties=&quot;&quot;" command="SELECT * FROM [uuh1ss75 (3)]"/>
  </connection>
</connections>
</file>

<file path=xl/sharedStrings.xml><?xml version="1.0" encoding="utf-8"?>
<sst xmlns="http://schemas.openxmlformats.org/spreadsheetml/2006/main" count="812" uniqueCount="472">
  <si>
    <t>category</t>
  </si>
  <si>
    <t>Total</t>
  </si>
  <si>
    <t>Heat waste (feedstock)</t>
  </si>
  <si>
    <t>Gas hydrogen (feedstock)</t>
  </si>
  <si>
    <t>Gas e-fuel (feedstock)</t>
  </si>
  <si>
    <t>Biomethane (feedstock)</t>
  </si>
  <si>
    <t>Gas natural (feedstock)</t>
  </si>
  <si>
    <t>Liquid e-fuel (feedstock)</t>
  </si>
  <si>
    <t>Liquid biofuel (feedstock)</t>
  </si>
  <si>
    <t>Liquid oil (feedstock)</t>
  </si>
  <si>
    <t>Solid waste (feedstock)</t>
  </si>
  <si>
    <t>Solid biofuel (feedstock)</t>
  </si>
  <si>
    <t>Solid coal (feedstock)</t>
  </si>
  <si>
    <t>Electricity (feedstock)</t>
  </si>
  <si>
    <t>Heat waste (excl. feedstock)</t>
  </si>
  <si>
    <t>Gas hydrogen (excl. feedstock)</t>
  </si>
  <si>
    <t>Gas e-fuel (excl. feedstock)</t>
  </si>
  <si>
    <t>Biomethane (excl. feedstock)</t>
  </si>
  <si>
    <t>Gas natural (excl. feedstock)</t>
  </si>
  <si>
    <t>Liquid e-fuel (excl. feedstock)</t>
  </si>
  <si>
    <t>Liquid biofuel (excl. feedstock)</t>
  </si>
  <si>
    <t>Liquid oil (excl. feedstock)</t>
  </si>
  <si>
    <t>Solid waste (excl. feedstock)</t>
  </si>
  <si>
    <t>Solid biofuel (excl. feedstock)</t>
  </si>
  <si>
    <t>Solid coal (excl. feedstock)</t>
  </si>
  <si>
    <t>Electricity (excl. feedstock)</t>
  </si>
  <si>
    <t>Wood (feedstock)</t>
  </si>
  <si>
    <t>Steel (feedstock)</t>
  </si>
  <si>
    <t>Paper (feedstock)</t>
  </si>
  <si>
    <t>Other industries (feedstock)</t>
  </si>
  <si>
    <t>Non-ferrous (feedstock)</t>
  </si>
  <si>
    <t>Lime (feedstock)</t>
  </si>
  <si>
    <t>Glass (feedstock)</t>
  </si>
  <si>
    <t>Food (feedstock)</t>
  </si>
  <si>
    <t>Chemical Other (feedstock)</t>
  </si>
  <si>
    <t>Chemical Olefin (feedstock)</t>
  </si>
  <si>
    <t>Chemical Chlorine (feedstock)</t>
  </si>
  <si>
    <t>Chemical Ammonia (feedstock)</t>
  </si>
  <si>
    <t>Ceramic (feedstock)</t>
  </si>
  <si>
    <t>Cement (feedstock)</t>
  </si>
  <si>
    <t>Aluminium (feedstock)</t>
  </si>
  <si>
    <t>Wood (excl. feedstock)</t>
  </si>
  <si>
    <t>Steel (excl. feedstock)</t>
  </si>
  <si>
    <t>Paper (excl. feedstock)</t>
  </si>
  <si>
    <t>Other industries (excl. feedstock)</t>
  </si>
  <si>
    <t>Non ferrous (excl. feedstock)</t>
  </si>
  <si>
    <t>Lime (excl. feedstock)</t>
  </si>
  <si>
    <t>Glass (excl. feedstock)</t>
  </si>
  <si>
    <t>Food (excl. feedstock)</t>
  </si>
  <si>
    <t>Chemical Other (excl. feedstock)</t>
  </si>
  <si>
    <t>Chemical Olefin (excl. feedstock)</t>
  </si>
  <si>
    <t>Chemical Chlorine (excl. feedstock)</t>
  </si>
  <si>
    <t>Chemical Ammonia (excl. feedstock)</t>
  </si>
  <si>
    <t>Ceramic (excl. feedstock)</t>
  </si>
  <si>
    <t>Cement (excl. feedstock)</t>
  </si>
  <si>
    <t>Aluminium (excl. feedstock)</t>
  </si>
  <si>
    <t>Total feedstock 2050</t>
  </si>
  <si>
    <t>Total excl feedstock 2050</t>
  </si>
  <si>
    <t>2000</t>
  </si>
  <si>
    <t>244.68</t>
  </si>
  <si>
    <t>0</t>
  </si>
  <si>
    <t>10.45</t>
  </si>
  <si>
    <t>69.38</t>
  </si>
  <si>
    <t>4.36</t>
  </si>
  <si>
    <t>0.03</t>
  </si>
  <si>
    <t>58.79</t>
  </si>
  <si>
    <t>18.17</t>
  </si>
  <si>
    <t>2.22</t>
  </si>
  <si>
    <t>2.94</t>
  </si>
  <si>
    <t>38.47</t>
  </si>
  <si>
    <t>39.87</t>
  </si>
  <si>
    <t>2001</t>
  </si>
  <si>
    <t>243.74</t>
  </si>
  <si>
    <t>8.19</t>
  </si>
  <si>
    <t>68.63</t>
  </si>
  <si>
    <t>4.3</t>
  </si>
  <si>
    <t>0.07</t>
  </si>
  <si>
    <t>57.39</t>
  </si>
  <si>
    <t>20.67</t>
  </si>
  <si>
    <t>2.23</t>
  </si>
  <si>
    <t>3.26</t>
  </si>
  <si>
    <t>39.78</t>
  </si>
  <si>
    <t>39.22</t>
  </si>
  <si>
    <t>2002</t>
  </si>
  <si>
    <t>227.62</t>
  </si>
  <si>
    <t>8.71</t>
  </si>
  <si>
    <t>67.91</t>
  </si>
  <si>
    <t>4.22</t>
  </si>
  <si>
    <t>61.06</t>
  </si>
  <si>
    <t>13.84</t>
  </si>
  <si>
    <t>2.19</t>
  </si>
  <si>
    <t>3.51</t>
  </si>
  <si>
    <t>27.18</t>
  </si>
  <si>
    <t>38.93</t>
  </si>
  <si>
    <t>2003</t>
  </si>
  <si>
    <t>227.97</t>
  </si>
  <si>
    <t>66.11</t>
  </si>
  <si>
    <t>4.66</t>
  </si>
  <si>
    <t>0.06</t>
  </si>
  <si>
    <t>58.9</t>
  </si>
  <si>
    <t>14.42</t>
  </si>
  <si>
    <t>2.1</t>
  </si>
  <si>
    <t>4.03</t>
  </si>
  <si>
    <t>27.23</t>
  </si>
  <si>
    <t>40.03</t>
  </si>
  <si>
    <t>2004</t>
  </si>
  <si>
    <t>227.35</t>
  </si>
  <si>
    <t>11.11</t>
  </si>
  <si>
    <t>69.62</t>
  </si>
  <si>
    <t>4.12</t>
  </si>
  <si>
    <t>0.04</t>
  </si>
  <si>
    <t>58.46</t>
  </si>
  <si>
    <t>11.2</t>
  </si>
  <si>
    <t>2.13</t>
  </si>
  <si>
    <t>4.33</t>
  </si>
  <si>
    <t>25.98</t>
  </si>
  <si>
    <t>40.37</t>
  </si>
  <si>
    <t>2005</t>
  </si>
  <si>
    <t>225.59</t>
  </si>
  <si>
    <t>11.79</t>
  </si>
  <si>
    <t>76.41</t>
  </si>
  <si>
    <t>3.81</t>
  </si>
  <si>
    <t>0.23</t>
  </si>
  <si>
    <t>51.48</t>
  </si>
  <si>
    <t>0.01</t>
  </si>
  <si>
    <t>11.94</t>
  </si>
  <si>
    <t>2.32</t>
  </si>
  <si>
    <t>4.93</t>
  </si>
  <si>
    <t>23.25</t>
  </si>
  <si>
    <t>39.42</t>
  </si>
  <si>
    <t>2006</t>
  </si>
  <si>
    <t>228.36</t>
  </si>
  <si>
    <t>11.28</t>
  </si>
  <si>
    <t>71.88</t>
  </si>
  <si>
    <t>3.55</t>
  </si>
  <si>
    <t>0.08</t>
  </si>
  <si>
    <t>59.23</t>
  </si>
  <si>
    <t>11.42</t>
  </si>
  <si>
    <t>2.44</t>
  </si>
  <si>
    <t>5.42</t>
  </si>
  <si>
    <t>22.83</t>
  </si>
  <si>
    <t>40.21</t>
  </si>
  <si>
    <t>2007</t>
  </si>
  <si>
    <t>228.01</t>
  </si>
  <si>
    <t>12.64</t>
  </si>
  <si>
    <t>72.23</t>
  </si>
  <si>
    <t>3.16</t>
  </si>
  <si>
    <t>60.55</t>
  </si>
  <si>
    <t>0.05</t>
  </si>
  <si>
    <t>11.41</t>
  </si>
  <si>
    <t>2.18</t>
  </si>
  <si>
    <t>5.03</t>
  </si>
  <si>
    <t>20.61</t>
  </si>
  <si>
    <t>40.13</t>
  </si>
  <si>
    <t>2008</t>
  </si>
  <si>
    <t>234.12</t>
  </si>
  <si>
    <t>83.35</t>
  </si>
  <si>
    <t>3.49</t>
  </si>
  <si>
    <t>56.54</t>
  </si>
  <si>
    <t>8.16</t>
  </si>
  <si>
    <t>5.8</t>
  </si>
  <si>
    <t>23.56</t>
  </si>
  <si>
    <t>39.02</t>
  </si>
  <si>
    <t>2009</t>
  </si>
  <si>
    <t>199.72</t>
  </si>
  <si>
    <t>10.28</t>
  </si>
  <si>
    <t>77.67</t>
  </si>
  <si>
    <t>4.35</t>
  </si>
  <si>
    <t>0.2</t>
  </si>
  <si>
    <t>46.55</t>
  </si>
  <si>
    <t>0.09</t>
  </si>
  <si>
    <t>8.94</t>
  </si>
  <si>
    <t>1.98</t>
  </si>
  <si>
    <t>5.97</t>
  </si>
  <si>
    <t>11.02</t>
  </si>
  <si>
    <t>32.68</t>
  </si>
  <si>
    <t>2010</t>
  </si>
  <si>
    <t>224.77</t>
  </si>
  <si>
    <t>12.39</t>
  </si>
  <si>
    <t>84.03</t>
  </si>
  <si>
    <t>4.99</t>
  </si>
  <si>
    <t>0.13</t>
  </si>
  <si>
    <t>49.2</t>
  </si>
  <si>
    <t>0.1</t>
  </si>
  <si>
    <t>8.33</t>
  </si>
  <si>
    <t>2</t>
  </si>
  <si>
    <t>6.55</t>
  </si>
  <si>
    <t>18.92</t>
  </si>
  <si>
    <t>38.14</t>
  </si>
  <si>
    <t>2011</t>
  </si>
  <si>
    <t>217.6</t>
  </si>
  <si>
    <t>12.46</t>
  </si>
  <si>
    <t>80.46</t>
  </si>
  <si>
    <t>4.84</t>
  </si>
  <si>
    <t>0.15</t>
  </si>
  <si>
    <t>48.13</t>
  </si>
  <si>
    <t>6.73</t>
  </si>
  <si>
    <t>6.93</t>
  </si>
  <si>
    <t>18.44</t>
  </si>
  <si>
    <t>37.26</t>
  </si>
  <si>
    <t>2012</t>
  </si>
  <si>
    <t>219.08</t>
  </si>
  <si>
    <t>11.63</t>
  </si>
  <si>
    <t>84.2</t>
  </si>
  <si>
    <t>4.42</t>
  </si>
  <si>
    <t>0.17</t>
  </si>
  <si>
    <t>48.47</t>
  </si>
  <si>
    <t>6.99</t>
  </si>
  <si>
    <t>2.04</t>
  </si>
  <si>
    <t>6.85</t>
  </si>
  <si>
    <t>16.82</t>
  </si>
  <si>
    <t>37.49</t>
  </si>
  <si>
    <t>2013</t>
  </si>
  <si>
    <t>229.26</t>
  </si>
  <si>
    <t>11.86</t>
  </si>
  <si>
    <t>91.31</t>
  </si>
  <si>
    <t>4.62</t>
  </si>
  <si>
    <t>0.25</t>
  </si>
  <si>
    <t>48.39</t>
  </si>
  <si>
    <t>6.67</t>
  </si>
  <si>
    <t>2.01</t>
  </si>
  <si>
    <t>7.4</t>
  </si>
  <si>
    <t>18.94</t>
  </si>
  <si>
    <t>37.79</t>
  </si>
  <si>
    <t>2014</t>
  </si>
  <si>
    <t>234.89</t>
  </si>
  <si>
    <t>10.97</t>
  </si>
  <si>
    <t>99.11</t>
  </si>
  <si>
    <t>46.54</t>
  </si>
  <si>
    <t>6.24</t>
  </si>
  <si>
    <t>7.61</t>
  </si>
  <si>
    <t>20.26</t>
  </si>
  <si>
    <t>2015</t>
  </si>
  <si>
    <t>235.63</t>
  </si>
  <si>
    <t>12.44</t>
  </si>
  <si>
    <t>0.28</t>
  </si>
  <si>
    <t>0.02</t>
  </si>
  <si>
    <t>1.65</t>
  </si>
  <si>
    <t>7.47</t>
  </si>
  <si>
    <t>2016</t>
  </si>
  <si>
    <t>224.09</t>
  </si>
  <si>
    <t>11.93</t>
  </si>
  <si>
    <t>94.15</t>
  </si>
  <si>
    <t>3.94</t>
  </si>
  <si>
    <t>45</t>
  </si>
  <si>
    <t>6.14</t>
  </si>
  <si>
    <t>1.55</t>
  </si>
  <si>
    <t>7.42</t>
  </si>
  <si>
    <t>17.32</t>
  </si>
  <si>
    <t>36.3</t>
  </si>
  <si>
    <t>2017</t>
  </si>
  <si>
    <t>227.3</t>
  </si>
  <si>
    <t>12.1</t>
  </si>
  <si>
    <t>95.61</t>
  </si>
  <si>
    <t>3.98</t>
  </si>
  <si>
    <t>45.56</t>
  </si>
  <si>
    <t>6.22</t>
  </si>
  <si>
    <t>1.57</t>
  </si>
  <si>
    <t>17.62</t>
  </si>
  <si>
    <t>36.81</t>
  </si>
  <si>
    <t>2018</t>
  </si>
  <si>
    <t>228.16</t>
  </si>
  <si>
    <t>12.19</t>
  </si>
  <si>
    <t>96.18</t>
  </si>
  <si>
    <t>4.01</t>
  </si>
  <si>
    <t>0.29</t>
  </si>
  <si>
    <t>45.65</t>
  </si>
  <si>
    <t>7.51</t>
  </si>
  <si>
    <t>17.57</t>
  </si>
  <si>
    <t>36.88</t>
  </si>
  <si>
    <t>2019</t>
  </si>
  <si>
    <t>230.3</t>
  </si>
  <si>
    <t>2020</t>
  </si>
  <si>
    <t>231.48</t>
  </si>
  <si>
    <t>12.37</t>
  </si>
  <si>
    <t>97.64</t>
  </si>
  <si>
    <t>4.07</t>
  </si>
  <si>
    <t>46.26</t>
  </si>
  <si>
    <t>6.29</t>
  </si>
  <si>
    <t>1.59</t>
  </si>
  <si>
    <t>17.9</t>
  </si>
  <si>
    <t>37.35</t>
  </si>
  <si>
    <t>2025</t>
  </si>
  <si>
    <t>211.15</t>
  </si>
  <si>
    <t>0.33</t>
  </si>
  <si>
    <t>11.06</t>
  </si>
  <si>
    <t>4.46</t>
  </si>
  <si>
    <t>86.3</t>
  </si>
  <si>
    <t>-0.46</t>
  </si>
  <si>
    <t>0.54</t>
  </si>
  <si>
    <t>3.53</t>
  </si>
  <si>
    <t>6.42</t>
  </si>
  <si>
    <t>33.13</t>
  </si>
  <si>
    <t>0.84</t>
  </si>
  <si>
    <t>4.47</t>
  </si>
  <si>
    <t>1.31</t>
  </si>
  <si>
    <t>8.66</t>
  </si>
  <si>
    <t>12.34</t>
  </si>
  <si>
    <t>38.21</t>
  </si>
  <si>
    <t>2030</t>
  </si>
  <si>
    <t>222.25</t>
  </si>
  <si>
    <t>3.05</t>
  </si>
  <si>
    <t>0.66</t>
  </si>
  <si>
    <t>10.75</t>
  </si>
  <si>
    <t>9.7</t>
  </si>
  <si>
    <t>83.92</t>
  </si>
  <si>
    <t>-1.07</t>
  </si>
  <si>
    <t>0.97</t>
  </si>
  <si>
    <t>1.69</t>
  </si>
  <si>
    <t>10.96</t>
  </si>
  <si>
    <t>26.28</t>
  </si>
  <si>
    <t>3.46</t>
  </si>
  <si>
    <t>1.19</t>
  </si>
  <si>
    <t>10.73</t>
  </si>
  <si>
    <t>10.22</t>
  </si>
  <si>
    <t>44.84</t>
  </si>
  <si>
    <t>2035</t>
  </si>
  <si>
    <t>168.99</t>
  </si>
  <si>
    <t>4.8</t>
  </si>
  <si>
    <t>1.56</t>
  </si>
  <si>
    <t>0.7</t>
  </si>
  <si>
    <t>5.95</t>
  </si>
  <si>
    <t>9.31</t>
  </si>
  <si>
    <t>44.96</t>
  </si>
  <si>
    <t>-0.87</t>
  </si>
  <si>
    <t>0.61</t>
  </si>
  <si>
    <t>1.99</t>
  </si>
  <si>
    <t>2.29</t>
  </si>
  <si>
    <t>4.68</t>
  </si>
  <si>
    <t>8</t>
  </si>
  <si>
    <t>0.89</t>
  </si>
  <si>
    <t>1.24</t>
  </si>
  <si>
    <t>0.71</t>
  </si>
  <si>
    <t>10.55</t>
  </si>
  <si>
    <t>5.36</t>
  </si>
  <si>
    <t>2040</t>
  </si>
  <si>
    <t>128.95</t>
  </si>
  <si>
    <t>5.6</t>
  </si>
  <si>
    <t>2.07</t>
  </si>
  <si>
    <t>0.63</t>
  </si>
  <si>
    <t>2.92</t>
  </si>
  <si>
    <t>17.94</t>
  </si>
  <si>
    <t>8.17</t>
  </si>
  <si>
    <t>22.43</t>
  </si>
  <si>
    <t>-0.73</t>
  </si>
  <si>
    <t>0.31</t>
  </si>
  <si>
    <t>2.49</t>
  </si>
  <si>
    <t>4.81</t>
  </si>
  <si>
    <t>6.02</t>
  </si>
  <si>
    <t>6.63</t>
  </si>
  <si>
    <t>0.72</t>
  </si>
  <si>
    <t>0.85</t>
  </si>
  <si>
    <t>0.58</t>
  </si>
  <si>
    <t>0.42</t>
  </si>
  <si>
    <t>10.36</t>
  </si>
  <si>
    <t>2.71</t>
  </si>
  <si>
    <t>32.79</t>
  </si>
  <si>
    <t>2045</t>
  </si>
  <si>
    <t>118.48</t>
  </si>
  <si>
    <t>6.86</t>
  </si>
  <si>
    <t>2.58</t>
  </si>
  <si>
    <t>0.67</t>
  </si>
  <si>
    <t>21.78</t>
  </si>
  <si>
    <t>8.13</t>
  </si>
  <si>
    <t>-0.61</t>
  </si>
  <si>
    <t>0.95</t>
  </si>
  <si>
    <t>2.56</t>
  </si>
  <si>
    <t>5.3</t>
  </si>
  <si>
    <t>5.37</t>
  </si>
  <si>
    <t>3.88</t>
  </si>
  <si>
    <t>0.64</t>
  </si>
  <si>
    <t>0.69</t>
  </si>
  <si>
    <t>0.37</t>
  </si>
  <si>
    <t>2.03</t>
  </si>
  <si>
    <t>32.5</t>
  </si>
  <si>
    <t>2050</t>
  </si>
  <si>
    <t>Total feedstock 2015</t>
  </si>
  <si>
    <t>BEH scneario</t>
  </si>
  <si>
    <t>Total excl feedstock 2015</t>
  </si>
  <si>
    <t>Total feedstock 2019</t>
  </si>
  <si>
    <t>Total excl feedstock 2019</t>
  </si>
  <si>
    <t>Elec</t>
  </si>
  <si>
    <t>Waste</t>
  </si>
  <si>
    <t>FEC</t>
  </si>
  <si>
    <t>EUD</t>
  </si>
  <si>
    <t>eff</t>
  </si>
  <si>
    <t>Oil</t>
  </si>
  <si>
    <t>Coal</t>
  </si>
  <si>
    <t>Wood</t>
  </si>
  <si>
    <t>Hydrogen</t>
  </si>
  <si>
    <t>Gas</t>
  </si>
  <si>
    <t>Heat waste</t>
  </si>
  <si>
    <t>TOTAL</t>
  </si>
  <si>
    <t>HVC FEC (0 ammonia)</t>
  </si>
  <si>
    <t>FEC/EUD</t>
  </si>
  <si>
    <t>2015 NED</t>
  </si>
  <si>
    <t>share 2015</t>
  </si>
  <si>
    <t>Volume [GWh]</t>
  </si>
  <si>
    <t>index</t>
  </si>
  <si>
    <t>HVC</t>
  </si>
  <si>
    <t>Ammonia</t>
  </si>
  <si>
    <t>Methanol</t>
  </si>
  <si>
    <t>Share 2050</t>
  </si>
  <si>
    <t>With HP</t>
  </si>
  <si>
    <t>Volume 2050 (EUD)</t>
  </si>
  <si>
    <t>NED new approach</t>
  </si>
  <si>
    <t>Industry FEC calculation -------&gt;</t>
  </si>
  <si>
    <t>(from ES)</t>
  </si>
  <si>
    <t>50% LT with HP</t>
  </si>
  <si>
    <t>Olefins + part of other chemicals</t>
  </si>
  <si>
    <t>Residential + services</t>
  </si>
  <si>
    <t>Heating (incl ambiant)</t>
  </si>
  <si>
    <t>Hot water</t>
  </si>
  <si>
    <t>[TWh]</t>
  </si>
  <si>
    <t>Base</t>
  </si>
  <si>
    <t>Variable</t>
  </si>
  <si>
    <t>Residential</t>
  </si>
  <si>
    <t>Services</t>
  </si>
  <si>
    <t>(from Climact)</t>
  </si>
  <si>
    <t xml:space="preserve">Space heating </t>
  </si>
  <si>
    <t>share (ES)</t>
  </si>
  <si>
    <t>All excl soft</t>
  </si>
  <si>
    <t>Car</t>
  </si>
  <si>
    <t>Private share</t>
  </si>
  <si>
    <t>Transport passenger</t>
  </si>
  <si>
    <t>[Mpkm]</t>
  </si>
  <si>
    <t>[Mtkm]</t>
  </si>
  <si>
    <t>Freight</t>
  </si>
  <si>
    <r>
      <rPr>
        <b/>
        <sz val="11"/>
        <color theme="1"/>
        <rFont val="Calibri"/>
        <family val="2"/>
        <scheme val="minor"/>
      </rPr>
      <t>Elec</t>
    </r>
    <r>
      <rPr>
        <sz val="11"/>
        <color theme="1"/>
        <rFont val="Calibri"/>
        <family val="2"/>
        <scheme val="minor"/>
      </rPr>
      <t xml:space="preserve"> shares buildings (from ES)</t>
    </r>
  </si>
  <si>
    <t>(excl marine, aviation, bike)</t>
  </si>
  <si>
    <t>Ind share</t>
  </si>
  <si>
    <t>Industry (excl NED)</t>
  </si>
  <si>
    <t>Elec base</t>
  </si>
  <si>
    <t>Elec variable</t>
  </si>
  <si>
    <t>HT</t>
  </si>
  <si>
    <t>Space Heating</t>
  </si>
  <si>
    <t>Hot Water</t>
  </si>
  <si>
    <t>EUD [TWh]</t>
  </si>
  <si>
    <t>NED [GWh]</t>
  </si>
  <si>
    <t>Shares</t>
  </si>
  <si>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</si>
  <si>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</si>
  <si>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</si>
  <si>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</si>
  <si>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</si>
  <si>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</si>
  <si>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</si>
  <si>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 xml:space="preserve">Units 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</si>
  <si>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</si>
  <si>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</si>
  <si>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</si>
  <si>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</si>
  <si>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</si>
  <si>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</si>
  <si>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</si>
  <si>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</si>
  <si>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</si>
  <si>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</si>
  <si>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</si>
  <si>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</si>
  <si>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</si>
  <si>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</si>
  <si>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</si>
  <si>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</si>
  <si>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</si>
  <si>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</si>
  <si>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</si>
  <si>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</si>
  <si>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</si>
  <si>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</si>
  <si>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[GWh]</t>
  </si>
  <si>
    <t>To copy-paste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</si>
</sst>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2" fontId="0" fillId="0" borderId="6" xfId="0" applyNumberFormat="1" applyBorder="1"/>
    <xf numFmtId="2" fontId="0" fillId="2" borderId="0" xfId="0" applyNumberFormat="1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3" fillId="0" borderId="0" xfId="0" applyFont="1"/>
    <xf numFmtId="0" fontId="0" fillId="0" borderId="3" xfId="0" applyBorder="1"/>
    <xf numFmtId="2" fontId="0" fillId="0" borderId="7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3" borderId="0" xfId="0" applyFill="1"/>
    <xf numFmtId="165" fontId="0" fillId="0" borderId="11" xfId="0" applyNumberFormat="1" applyBorder="1"/>
    <xf numFmtId="0" fontId="0" fillId="0" borderId="0" xfId="0" applyBorder="1"/>
    <xf numFmtId="0" fontId="4" fillId="0" borderId="0" xfId="0" applyFont="1" applyBorder="1"/>
    <xf numFmtId="2" fontId="4" fillId="0" borderId="0" xfId="0" applyNumberFormat="1" applyFont="1" applyBorder="1"/>
    <xf numFmtId="0" fontId="1" fillId="0" borderId="0" xfId="0" applyFont="1" applyBorder="1"/>
    <xf numFmtId="2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2" fontId="3" fillId="0" borderId="0" xfId="0" applyNumberFormat="1" applyFont="1" applyBorder="1"/>
    <xf numFmtId="0" fontId="5" fillId="0" borderId="0" xfId="0" applyFont="1" applyBorder="1"/>
    <xf numFmtId="164" fontId="0" fillId="0" borderId="14" xfId="0" applyNumberFormat="1" applyBorder="1"/>
    <xf numFmtId="0" fontId="0" fillId="0" borderId="11" xfId="0" applyBorder="1"/>
    <xf numFmtId="0" fontId="1" fillId="0" borderId="8" xfId="0" applyFont="1" applyBorder="1"/>
    <xf numFmtId="0" fontId="1" fillId="0" borderId="3" xfId="0" applyFont="1" applyBorder="1"/>
    <xf numFmtId="0" fontId="0" fillId="0" borderId="14" xfId="0" applyBorder="1"/>
    <xf numFmtId="0" fontId="6" fillId="0" borderId="9" xfId="0" applyFont="1" applyBorder="1"/>
    <xf numFmtId="0" fontId="6" fillId="0" borderId="0" xfId="0" applyFont="1" applyBorder="1"/>
    <xf numFmtId="0" fontId="6" fillId="0" borderId="4" xfId="0" applyFont="1" applyBorder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2842373-970F-4C00-966E-D44CD9845F7D}" autoFormatId="16" applyNumberFormats="0" applyBorderFormats="0" applyFontFormats="0" applyPatternFormats="0" applyAlignmentFormats="0" applyWidthHeightFormats="0">
  <queryTableRefresh nextId="27">
    <queryTableFields count="26">
      <queryTableField id="1" name="category" tableColumnId="1"/>
      <queryTableField id="2" name="Total" tableColumnId="2"/>
      <queryTableField id="3" name="Heat waste (feedstock)" tableColumnId="3"/>
      <queryTableField id="4" name="Gas hydrogen (feedstock)" tableColumnId="4"/>
      <queryTableField id="5" name="Gas e-fuel (feedstock)" tableColumnId="5"/>
      <queryTableField id="6" name="Biomethane (feedstock)" tableColumnId="6"/>
      <queryTableField id="7" name="Gas natural (feedstock)" tableColumnId="7"/>
      <queryTableField id="8" name="Liquid e-fuel (feedstock)" tableColumnId="8"/>
      <queryTableField id="9" name="Liquid biofuel (feedstock)" tableColumnId="9"/>
      <queryTableField id="10" name="Liquid oil (feedstock)" tableColumnId="10"/>
      <queryTableField id="11" name="Solid waste (feedstock)" tableColumnId="11"/>
      <queryTableField id="12" name="Solid biofuel (feedstock)" tableColumnId="12"/>
      <queryTableField id="13" name="Solid coal (feedstock)" tableColumnId="13"/>
      <queryTableField id="14" name="Electricity (feedstock)" tableColumnId="14"/>
      <queryTableField id="15" name="Heat waste (excl. feedstock)" tableColumnId="15"/>
      <queryTableField id="16" name="Gas hydrogen (excl. feedstock)" tableColumnId="16"/>
      <queryTableField id="17" name="Gas e-fuel (excl. feedstock)" tableColumnId="17"/>
      <queryTableField id="18" name="Biomethane (excl. feedstock)" tableColumnId="18"/>
      <queryTableField id="19" name="Gas natural (excl. feedstock)" tableColumnId="19"/>
      <queryTableField id="20" name="Liquid e-fuel (excl. feedstock)" tableColumnId="20"/>
      <queryTableField id="21" name="Liquid biofuel (excl. feedstock)" tableColumnId="21"/>
      <queryTableField id="22" name="Liquid oil (excl. feedstock)" tableColumnId="22"/>
      <queryTableField id="23" name="Solid waste (excl. feedstock)" tableColumnId="23"/>
      <queryTableField id="24" name="Solid biofuel (excl. feedstock)" tableColumnId="24"/>
      <queryTableField id="25" name="Solid coal (excl. feedstock)" tableColumnId="25"/>
      <queryTableField id="26" name="Electricity (excl. feedstock)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5FF7BA-CD2D-4395-8145-F597DF12E0E2}" autoFormatId="16" applyNumberFormats="0" applyBorderFormats="0" applyFontFormats="0" applyPatternFormats="0" applyAlignmentFormats="0" applyWidthHeightFormats="0">
  <queryTableRefresh nextId="33">
    <queryTableFields count="32">
      <queryTableField id="1" name="category" tableColumnId="1"/>
      <queryTableField id="2" name="Total" tableColumnId="2"/>
      <queryTableField id="3" name="Wood (feedstock)" tableColumnId="3"/>
      <queryTableField id="4" name="Steel (feedstock)" tableColumnId="4"/>
      <queryTableField id="5" name="Paper (feedstock)" tableColumnId="5"/>
      <queryTableField id="6" name="Other industries (feedstock)" tableColumnId="6"/>
      <queryTableField id="7" name="Non-ferrous (feedstock)" tableColumnId="7"/>
      <queryTableField id="8" name="Lime (feedstock)" tableColumnId="8"/>
      <queryTableField id="9" name="Glass (feedstock)" tableColumnId="9"/>
      <queryTableField id="10" name="Food (feedstock)" tableColumnId="10"/>
      <queryTableField id="11" name="Chemical Other (feedstock)" tableColumnId="11"/>
      <queryTableField id="12" name="Chemical Olefin (feedstock)" tableColumnId="12"/>
      <queryTableField id="13" name="Chemical Chlorine (feedstock)" tableColumnId="13"/>
      <queryTableField id="14" name="Chemical Ammonia (feedstock)" tableColumnId="14"/>
      <queryTableField id="15" name="Ceramic (feedstock)" tableColumnId="15"/>
      <queryTableField id="16" name="Cement (feedstock)" tableColumnId="16"/>
      <queryTableField id="17" name="Aluminium (feedstock)" tableColumnId="17"/>
      <queryTableField id="18" name="Wood (excl. feedstock)" tableColumnId="18"/>
      <queryTableField id="19" name="Steel (excl. feedstock)" tableColumnId="19"/>
      <queryTableField id="20" name="Paper (excl. feedstock)" tableColumnId="20"/>
      <queryTableField id="21" name="Other industries (excl. feedstock)" tableColumnId="21"/>
      <queryTableField id="22" name="Non ferrous (excl. feedstock)" tableColumnId="22"/>
      <queryTableField id="23" name="Lime (excl. feedstock)" tableColumnId="23"/>
      <queryTableField id="24" name="Glass (excl. feedstock)" tableColumnId="24"/>
      <queryTableField id="25" name="Food (excl. feedstock)" tableColumnId="25"/>
      <queryTableField id="26" name="Chemical Other (excl. feedstock)" tableColumnId="26"/>
      <queryTableField id="27" name="Chemical Olefin (excl. feedstock)" tableColumnId="27"/>
      <queryTableField id="28" name="Chemical Chlorine (excl. feedstock)" tableColumnId="28"/>
      <queryTableField id="29" name="Chemical Ammonia (excl. feedstock)" tableColumnId="29"/>
      <queryTableField id="30" name="Ceramic (excl. feedstock)" tableColumnId="30"/>
      <queryTableField id="31" name="Cement (excl. feedstock)" tableColumnId="31"/>
      <queryTableField id="32" name="Aluminium (excl. feedstock)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C0EE80-0E3A-491A-A85C-8273DA247877}" name="uuh1ss75__2" displayName="uuh1ss75__2" ref="A1:Z28" tableType="queryTable" totalsRowShown="0" dataDxfId="26">
  <autoFilter ref="A1:Z28" xr:uid="{19C0EE80-0E3A-491A-A85C-8273DA247877}"/>
  <tableColumns count="26">
    <tableColumn id="1" xr3:uid="{8CFCBD99-4B1C-4BF3-857E-E93AF8D7D4C6}" uniqueName="1" name="category" queryTableFieldId="1" dataDxfId="25"/>
    <tableColumn id="2" xr3:uid="{3D2AE80F-2B23-4643-BE6C-AA1BB4DA8970}" uniqueName="2" name="Total" queryTableFieldId="2" dataDxfId="24"/>
    <tableColumn id="3" xr3:uid="{34B1B54B-7883-4401-8E67-F886B80D367B}" uniqueName="3" name="Heat waste (feedstock)" queryTableFieldId="3" dataDxfId="23"/>
    <tableColumn id="4" xr3:uid="{0D00F119-171F-42A1-84CB-0B956FD04611}" uniqueName="4" name="Gas hydrogen (feedstock)" queryTableFieldId="4" dataDxfId="22"/>
    <tableColumn id="5" xr3:uid="{82B72498-6780-4A94-B5B5-221C767E4435}" uniqueName="5" name="Gas e-fuel (feedstock)" queryTableFieldId="5" dataDxfId="21"/>
    <tableColumn id="6" xr3:uid="{FB853BC2-ECEB-4B11-BDDA-37CBB4A786DF}" uniqueName="6" name="Biomethane (feedstock)" queryTableFieldId="6" dataDxfId="20"/>
    <tableColumn id="7" xr3:uid="{56853048-015C-4572-96C9-565283B4377E}" uniqueName="7" name="Gas natural (feedstock)" queryTableFieldId="7" dataDxfId="19"/>
    <tableColumn id="8" xr3:uid="{3FAE4E05-F766-476B-8407-90C7F9319C18}" uniqueName="8" name="Liquid e-fuel (feedstock)" queryTableFieldId="8" dataDxfId="18"/>
    <tableColumn id="9" xr3:uid="{6967340B-1C90-4531-B84E-1EFEB94A75F7}" uniqueName="9" name="Liquid biofuel (feedstock)" queryTableFieldId="9" dataDxfId="17"/>
    <tableColumn id="10" xr3:uid="{3702EB94-B1EE-46C6-8E3D-89AD8D371231}" uniqueName="10" name="Liquid oil (feedstock)" queryTableFieldId="10" dataDxfId="16"/>
    <tableColumn id="11" xr3:uid="{70B0598F-8EE3-4D8B-B440-867A4F3C7175}" uniqueName="11" name="Solid waste (feedstock)" queryTableFieldId="11" dataDxfId="15"/>
    <tableColumn id="12" xr3:uid="{6F3F12CC-7643-41C9-8429-9B5CB015ED40}" uniqueName="12" name="Solid biofuel (feedstock)" queryTableFieldId="12" dataDxfId="14"/>
    <tableColumn id="13" xr3:uid="{1D8E72AA-0C8D-4954-BBE3-2203795363C0}" uniqueName="13" name="Solid coal (feedstock)" queryTableFieldId="13" dataDxfId="13"/>
    <tableColumn id="14" xr3:uid="{404147AE-DBF3-4733-90AB-72B9AC0C16D0}" uniqueName="14" name="Electricity (feedstock)" queryTableFieldId="14" dataDxfId="12"/>
    <tableColumn id="15" xr3:uid="{160FB591-2596-43DF-8AD5-49785B14EB0B}" uniqueName="15" name="Heat waste (excl. feedstock)" queryTableFieldId="15" dataDxfId="11"/>
    <tableColumn id="16" xr3:uid="{348FB693-7535-4D73-9869-D4327963F98A}" uniqueName="16" name="Gas hydrogen (excl. feedstock)" queryTableFieldId="16" dataDxfId="10"/>
    <tableColumn id="17" xr3:uid="{20F119C8-73F2-48E8-9A7F-E0D5AC60A50C}" uniqueName="17" name="Gas e-fuel (excl. feedstock)" queryTableFieldId="17" dataDxfId="9"/>
    <tableColumn id="18" xr3:uid="{2D2A9809-515F-4A49-9520-B0AD0B67806A}" uniqueName="18" name="Biomethane (excl. feedstock)" queryTableFieldId="18" dataDxfId="8"/>
    <tableColumn id="19" xr3:uid="{F4ED5104-2568-4895-976B-9BA0CF8F363A}" uniqueName="19" name="Gas natural (excl. feedstock)" queryTableFieldId="19" dataDxfId="7"/>
    <tableColumn id="20" xr3:uid="{E3351904-6963-4573-B633-D40F158D5EAA}" uniqueName="20" name="Liquid e-fuel (excl. feedstock)" queryTableFieldId="20" dataDxfId="6"/>
    <tableColumn id="21" xr3:uid="{99996CD1-8288-434C-B7D7-005AE0CC687F}" uniqueName="21" name="Liquid biofuel (excl. feedstock)" queryTableFieldId="21" dataDxfId="5"/>
    <tableColumn id="22" xr3:uid="{2EC19BEA-00DE-4C9C-8D23-F2850B9D795A}" uniqueName="22" name="Liquid oil (excl. feedstock)" queryTableFieldId="22" dataDxfId="4"/>
    <tableColumn id="23" xr3:uid="{9FA92AF6-3E42-403D-A872-8521222E3D3E}" uniqueName="23" name="Solid waste (excl. feedstock)" queryTableFieldId="23" dataDxfId="3"/>
    <tableColumn id="24" xr3:uid="{DD0F8735-B316-406B-A305-895240996416}" uniqueName="24" name="Solid biofuel (excl. feedstock)" queryTableFieldId="24" dataDxfId="2"/>
    <tableColumn id="25" xr3:uid="{B60AC24D-E6ED-4383-BEF1-4721D865245B}" uniqueName="25" name="Solid coal (excl. feedstock)" queryTableFieldId="25" dataDxfId="1"/>
    <tableColumn id="26" xr3:uid="{67BA1D59-4F01-4101-811F-2D9063D20C03}" uniqueName="26" name="Electricity (excl. feedstock)" queryTableFieldId="2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DEC03-6541-43D9-931F-253EEF1BBA82}" name="upmuvf5y__2" displayName="upmuvf5y__2" ref="A1:AF28" tableType="queryTable" totalsRowShown="0">
  <autoFilter ref="A1:AF28" xr:uid="{F84DEC03-6541-43D9-931F-253EEF1BBA82}"/>
  <tableColumns count="32">
    <tableColumn id="1" xr3:uid="{DB37F2A0-C287-4750-83F7-3C1ACAED16BA}" uniqueName="1" name="category" queryTableFieldId="1"/>
    <tableColumn id="2" xr3:uid="{8D2B5F33-F1F3-462B-9212-A43F70FA3F05}" uniqueName="2" name="Total" queryTableFieldId="2"/>
    <tableColumn id="3" xr3:uid="{FB409662-5EAA-4820-980F-08779E630400}" uniqueName="3" name="Wood (feedstock)" queryTableFieldId="3"/>
    <tableColumn id="4" xr3:uid="{89F2929D-29B8-4414-89D7-8CF2DA2906A8}" uniqueName="4" name="Steel (feedstock)" queryTableFieldId="4"/>
    <tableColumn id="5" xr3:uid="{EF5A284C-53E0-4231-95BD-2C5BF487D089}" uniqueName="5" name="Paper (feedstock)" queryTableFieldId="5"/>
    <tableColumn id="6" xr3:uid="{1E1938C9-774A-4036-B314-12C09EE16F7D}" uniqueName="6" name="Other industries (feedstock)" queryTableFieldId="6"/>
    <tableColumn id="7" xr3:uid="{153F0025-E151-49AE-948C-186E18A3D545}" uniqueName="7" name="Non-ferrous (feedstock)" queryTableFieldId="7"/>
    <tableColumn id="8" xr3:uid="{CC17FF9D-11FF-4ED1-AD38-38D045687BB3}" uniqueName="8" name="Lime (feedstock)" queryTableFieldId="8"/>
    <tableColumn id="9" xr3:uid="{7D8FC3F2-1987-434B-BBB1-9BDF83EF8C5A}" uniqueName="9" name="Glass (feedstock)" queryTableFieldId="9"/>
    <tableColumn id="10" xr3:uid="{9D4A4D9D-1E14-4B5A-B2D5-68776E9D7C03}" uniqueName="10" name="Food (feedstock)" queryTableFieldId="10"/>
    <tableColumn id="11" xr3:uid="{4E934A5C-52E6-41D1-8D95-47014F1840CC}" uniqueName="11" name="Chemical Other (feedstock)" queryTableFieldId="11"/>
    <tableColumn id="12" xr3:uid="{40FB6340-329A-4F1F-A5E5-CBCD73D2BB3D}" uniqueName="12" name="Chemical Olefin (feedstock)" queryTableFieldId="12"/>
    <tableColumn id="13" xr3:uid="{1B1B3795-52E9-4B0F-A355-02CCE24DAD23}" uniqueName="13" name="Chemical Chlorine (feedstock)" queryTableFieldId="13"/>
    <tableColumn id="14" xr3:uid="{E745DF66-B99F-4A54-9590-590F1B469F56}" uniqueName="14" name="Chemical Ammonia (feedstock)" queryTableFieldId="14"/>
    <tableColumn id="15" xr3:uid="{7B8E2B0F-7627-4398-B89F-6D7840D7F4D0}" uniqueName="15" name="Ceramic (feedstock)" queryTableFieldId="15"/>
    <tableColumn id="16" xr3:uid="{E2AD30C7-2996-45BF-9E8D-34A4A86F72A1}" uniqueName="16" name="Cement (feedstock)" queryTableFieldId="16"/>
    <tableColumn id="17" xr3:uid="{5F2556EB-54CD-403A-9519-98D1FEDFE481}" uniqueName="17" name="Aluminium (feedstock)" queryTableFieldId="17"/>
    <tableColumn id="18" xr3:uid="{440351DC-51F9-47EE-B868-C1357835EB0B}" uniqueName="18" name="Wood (excl. feedstock)" queryTableFieldId="18"/>
    <tableColumn id="19" xr3:uid="{86DBE4BB-EA57-4082-BEC8-4113E15DD8D3}" uniqueName="19" name="Steel (excl. feedstock)" queryTableFieldId="19"/>
    <tableColumn id="20" xr3:uid="{DE017344-1DC5-4F96-B3A5-0A4ADF5C6C19}" uniqueName="20" name="Paper (excl. feedstock)" queryTableFieldId="20"/>
    <tableColumn id="21" xr3:uid="{6B299386-2DFA-45EE-9A97-A165DA4B5839}" uniqueName="21" name="Other industries (excl. feedstock)" queryTableFieldId="21"/>
    <tableColumn id="22" xr3:uid="{08300524-8584-4EAD-9CAB-15DBA68E2C46}" uniqueName="22" name="Non ferrous (excl. feedstock)" queryTableFieldId="22"/>
    <tableColumn id="23" xr3:uid="{226F6984-0265-4D64-8F46-F352E15041D4}" uniqueName="23" name="Lime (excl. feedstock)" queryTableFieldId="23"/>
    <tableColumn id="24" xr3:uid="{AE1264E4-098D-468D-99F5-784A3DD27A7E}" uniqueName="24" name="Glass (excl. feedstock)" queryTableFieldId="24"/>
    <tableColumn id="25" xr3:uid="{4ECD36A2-3886-4D42-9698-93F95D604D24}" uniqueName="25" name="Food (excl. feedstock)" queryTableFieldId="25"/>
    <tableColumn id="26" xr3:uid="{0C8627AA-0CDE-4463-BF89-6703E314CF42}" uniqueName="26" name="Chemical Other (excl. feedstock)" queryTableFieldId="26"/>
    <tableColumn id="27" xr3:uid="{B151BBA0-F31C-4D0A-ADC3-49CEEC5F1925}" uniqueName="27" name="Chemical Olefin (excl. feedstock)" queryTableFieldId="27"/>
    <tableColumn id="28" xr3:uid="{668F48E9-62E6-4F11-93CD-0035CDE2E47A}" uniqueName="28" name="Chemical Chlorine (excl. feedstock)" queryTableFieldId="28"/>
    <tableColumn id="29" xr3:uid="{C5871471-E384-4AB0-B97B-72A93BC9B4FE}" uniqueName="29" name="Chemical Ammonia (excl. feedstock)" queryTableFieldId="29"/>
    <tableColumn id="30" xr3:uid="{49597167-A7D6-4D3D-8BE1-025365A5EDBD}" uniqueName="30" name="Ceramic (excl. feedstock)" queryTableFieldId="30"/>
    <tableColumn id="31" xr3:uid="{C11F9EF3-D37C-4518-B8B0-212609FAA385}" uniqueName="31" name="Cement (excl. feedstock)" queryTableFieldId="31"/>
    <tableColumn id="32" xr3:uid="{E673FC10-A151-445A-A443-8BBB4985B73F}" uniqueName="32" name="Aluminium (excl. feedstock)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5ADE-E78C-4CCE-997E-1ABE3231EF99}">
  <dimension ref="B2:Q28"/>
  <sheetViews>
    <sheetView tabSelected="1" workbookViewId="0">
      <selection activeCell="R23" sqref="R23"/>
    </sheetView>
  </sheetViews>
  <sheetFormatPr defaultRowHeight="15" x14ac:dyDescent="0.25"/>
  <cols>
    <col min="2" max="2" width="20.28515625" customWidth="1"/>
    <col min="8" max="8" width="11.5703125" customWidth="1"/>
    <col min="14" max="14" width="10.42578125" customWidth="1"/>
    <col min="17" max="17" width="10.85546875" customWidth="1"/>
  </cols>
  <sheetData>
    <row r="2" spans="2:17" x14ac:dyDescent="0.25">
      <c r="B2" t="s">
        <v>418</v>
      </c>
      <c r="H2" s="34" t="s">
        <v>424</v>
      </c>
      <c r="I2" s="11" t="s">
        <v>425</v>
      </c>
      <c r="N2" t="s">
        <v>431</v>
      </c>
    </row>
    <row r="3" spans="2:17" x14ac:dyDescent="0.25">
      <c r="B3" s="34" t="s">
        <v>410</v>
      </c>
      <c r="C3" s="11" t="s">
        <v>413</v>
      </c>
      <c r="H3" s="2" t="s">
        <v>421</v>
      </c>
      <c r="I3" s="3">
        <v>131130</v>
      </c>
      <c r="N3" s="9" t="s">
        <v>1</v>
      </c>
      <c r="O3" s="9"/>
      <c r="P3" s="37" t="s">
        <v>430</v>
      </c>
      <c r="Q3" s="11" t="s">
        <v>437</v>
      </c>
    </row>
    <row r="4" spans="2:17" x14ac:dyDescent="0.25">
      <c r="B4" s="2" t="s">
        <v>381</v>
      </c>
      <c r="C4" s="3">
        <v>26.47</v>
      </c>
      <c r="H4" s="2" t="s">
        <v>422</v>
      </c>
      <c r="I4" s="3">
        <v>52840</v>
      </c>
      <c r="N4" s="14">
        <f>Vector!X48</f>
        <v>57.899024249999997</v>
      </c>
      <c r="O4" s="2" t="s">
        <v>432</v>
      </c>
      <c r="P4" s="38">
        <v>0.35699999999999998</v>
      </c>
      <c r="Q4" s="3">
        <f>$N$4*P4</f>
        <v>20.669951657249999</v>
      </c>
    </row>
    <row r="5" spans="2:17" x14ac:dyDescent="0.25">
      <c r="B5" s="2" t="s">
        <v>411</v>
      </c>
      <c r="C5" s="3">
        <v>35.130000000000003</v>
      </c>
      <c r="H5" s="14" t="s">
        <v>423</v>
      </c>
      <c r="I5" s="33">
        <f>I4/I3</f>
        <v>0.40295889575230687</v>
      </c>
      <c r="O5" s="2" t="s">
        <v>433</v>
      </c>
      <c r="P5" s="38">
        <v>0.11799999999999999</v>
      </c>
      <c r="Q5" s="3">
        <f t="shared" ref="Q5:Q8" si="0">$N$4*P5</f>
        <v>6.8320848614999994</v>
      </c>
    </row>
    <row r="6" spans="2:17" x14ac:dyDescent="0.25">
      <c r="B6" s="14" t="s">
        <v>412</v>
      </c>
      <c r="C6" s="33">
        <v>8.6999999999999993</v>
      </c>
      <c r="O6" s="2" t="s">
        <v>434</v>
      </c>
      <c r="P6" s="38">
        <v>0.39500000000000002</v>
      </c>
      <c r="Q6" s="3">
        <f t="shared" si="0"/>
        <v>22.870114578749998</v>
      </c>
    </row>
    <row r="7" spans="2:17" x14ac:dyDescent="0.25">
      <c r="O7" s="2" t="s">
        <v>435</v>
      </c>
      <c r="P7" s="38">
        <v>0.10299999999999999</v>
      </c>
      <c r="Q7" s="3">
        <f t="shared" si="0"/>
        <v>5.9635994977499998</v>
      </c>
    </row>
    <row r="8" spans="2:17" x14ac:dyDescent="0.25">
      <c r="H8" s="9"/>
      <c r="I8" s="11" t="s">
        <v>426</v>
      </c>
      <c r="O8" s="14" t="s">
        <v>436</v>
      </c>
      <c r="P8" s="39">
        <v>2.7E-2</v>
      </c>
      <c r="Q8" s="33">
        <f t="shared" si="0"/>
        <v>1.5632736547499999</v>
      </c>
    </row>
    <row r="9" spans="2:17" x14ac:dyDescent="0.25">
      <c r="B9" s="9" t="s">
        <v>428</v>
      </c>
      <c r="C9" s="10"/>
      <c r="D9" s="11"/>
      <c r="E9" s="9" t="s">
        <v>384</v>
      </c>
      <c r="F9" s="11"/>
      <c r="H9" s="35" t="s">
        <v>427</v>
      </c>
      <c r="I9" s="33">
        <v>68630</v>
      </c>
      <c r="J9" t="s">
        <v>429</v>
      </c>
    </row>
    <row r="10" spans="2:17" x14ac:dyDescent="0.25">
      <c r="B10" s="2"/>
      <c r="C10" s="23" t="s">
        <v>416</v>
      </c>
      <c r="D10" s="3" t="s">
        <v>417</v>
      </c>
      <c r="E10" s="2" t="s">
        <v>416</v>
      </c>
      <c r="F10" s="3" t="s">
        <v>417</v>
      </c>
    </row>
    <row r="11" spans="2:17" x14ac:dyDescent="0.25">
      <c r="B11" s="2" t="s">
        <v>414</v>
      </c>
      <c r="C11" s="23">
        <v>0.24908949820333051</v>
      </c>
      <c r="D11" s="3">
        <v>0.34648277279228656</v>
      </c>
      <c r="E11" s="2">
        <f>$C$4*C11</f>
        <v>6.5933990174421586</v>
      </c>
      <c r="F11" s="3">
        <f>$C$4*D11</f>
        <v>9.1713989958118258</v>
      </c>
      <c r="N11" s="18" t="s">
        <v>438</v>
      </c>
      <c r="P11" s="9" t="s">
        <v>439</v>
      </c>
      <c r="Q11" s="11"/>
    </row>
    <row r="12" spans="2:17" x14ac:dyDescent="0.25">
      <c r="B12" s="14" t="s">
        <v>415</v>
      </c>
      <c r="C12" s="16">
        <v>0.13412428248132355</v>
      </c>
      <c r="D12" s="33">
        <v>0.27030344652305927</v>
      </c>
      <c r="E12" s="14">
        <f>$C$4*C12</f>
        <v>3.5502697572806343</v>
      </c>
      <c r="F12" s="33">
        <f>$C$4*D12</f>
        <v>7.1549322294653788</v>
      </c>
      <c r="N12" s="36">
        <f>Vector!J40</f>
        <v>19313.123248</v>
      </c>
      <c r="P12" s="2" t="s">
        <v>399</v>
      </c>
      <c r="Q12" s="3">
        <f>Vector!K37</f>
        <v>0.92327879955131331</v>
      </c>
    </row>
    <row r="13" spans="2:17" x14ac:dyDescent="0.25">
      <c r="P13" s="2" t="s">
        <v>401</v>
      </c>
      <c r="Q13" s="3">
        <f>Vector!K39</f>
        <v>7.6721200448686758E-2</v>
      </c>
    </row>
    <row r="14" spans="2:17" x14ac:dyDescent="0.25">
      <c r="P14" s="14" t="s">
        <v>400</v>
      </c>
      <c r="Q14" s="33">
        <v>0</v>
      </c>
    </row>
    <row r="15" spans="2:17" x14ac:dyDescent="0.25">
      <c r="B15" s="34" t="s">
        <v>419</v>
      </c>
      <c r="C15" s="10" t="s">
        <v>416</v>
      </c>
      <c r="D15" s="11" t="s">
        <v>417</v>
      </c>
    </row>
    <row r="16" spans="2:17" x14ac:dyDescent="0.25">
      <c r="B16" s="2" t="s">
        <v>420</v>
      </c>
      <c r="C16" s="23">
        <v>0.58617450063385934</v>
      </c>
      <c r="D16" s="3">
        <v>0.4138254993661406</v>
      </c>
    </row>
    <row r="17" spans="2:15" x14ac:dyDescent="0.25">
      <c r="B17" s="14" t="s">
        <v>384</v>
      </c>
      <c r="C17" s="16">
        <f>$C$5*C16</f>
        <v>20.592310207267481</v>
      </c>
      <c r="D17" s="33">
        <f>$C$5*D16</f>
        <v>14.53768979273252</v>
      </c>
    </row>
    <row r="19" spans="2:15" x14ac:dyDescent="0.25">
      <c r="B19" s="34" t="s">
        <v>412</v>
      </c>
      <c r="C19" s="10" t="s">
        <v>416</v>
      </c>
      <c r="D19" s="11" t="s">
        <v>417</v>
      </c>
      <c r="H19" t="s">
        <v>471</v>
      </c>
    </row>
    <row r="20" spans="2:15" x14ac:dyDescent="0.25">
      <c r="B20" s="2" t="s">
        <v>420</v>
      </c>
      <c r="C20" s="23">
        <v>0.6176259088608943</v>
      </c>
      <c r="D20" s="3">
        <v>0.38237409113910564</v>
      </c>
      <c r="H20" s="9" t="s">
        <v>440</v>
      </c>
      <c r="I20" s="10" t="s">
        <v>441</v>
      </c>
      <c r="J20" s="10" t="s">
        <v>442</v>
      </c>
      <c r="K20" s="10" t="s">
        <v>443</v>
      </c>
      <c r="L20" s="10" t="s">
        <v>444</v>
      </c>
      <c r="M20" s="10" t="s">
        <v>445</v>
      </c>
      <c r="N20" s="10" t="s">
        <v>446</v>
      </c>
      <c r="O20" s="11" t="s">
        <v>447</v>
      </c>
    </row>
    <row r="21" spans="2:15" x14ac:dyDescent="0.25">
      <c r="B21" s="14" t="s">
        <v>384</v>
      </c>
      <c r="C21" s="16">
        <f>$C$6*C20</f>
        <v>5.3733454070897801</v>
      </c>
      <c r="D21" s="33">
        <f>$C$6*D20</f>
        <v>3.3266545929102187</v>
      </c>
      <c r="H21" s="2" t="s">
        <v>448</v>
      </c>
      <c r="I21" s="23" t="s">
        <v>449</v>
      </c>
      <c r="J21" s="23" t="s">
        <v>450</v>
      </c>
      <c r="K21" s="23">
        <f>E11*1000</f>
        <v>6593.3990174421588</v>
      </c>
      <c r="L21" s="23">
        <f>F11*1000</f>
        <v>9171.3989958118254</v>
      </c>
      <c r="M21" s="23">
        <f>Q4*1000</f>
        <v>20669.95165725</v>
      </c>
      <c r="N21" s="23">
        <v>0</v>
      </c>
      <c r="O21" s="3" t="s">
        <v>451</v>
      </c>
    </row>
    <row r="22" spans="2:15" x14ac:dyDescent="0.25">
      <c r="H22" s="2" t="s">
        <v>448</v>
      </c>
      <c r="I22" s="23" t="s">
        <v>452</v>
      </c>
      <c r="J22" s="23" t="s">
        <v>453</v>
      </c>
      <c r="K22" s="23">
        <f>E12*1000</f>
        <v>3550.2697572806342</v>
      </c>
      <c r="L22" s="23">
        <f>F12*1000</f>
        <v>7154.9322294653784</v>
      </c>
      <c r="M22" s="23">
        <f t="shared" ref="M22:M25" si="1">Q5*1000</f>
        <v>6832.0848614999995</v>
      </c>
      <c r="N22" s="23">
        <v>0</v>
      </c>
      <c r="O22" s="3" t="s">
        <v>451</v>
      </c>
    </row>
    <row r="23" spans="2:15" x14ac:dyDescent="0.25">
      <c r="H23" s="2" t="s">
        <v>454</v>
      </c>
      <c r="I23" s="23" t="s">
        <v>455</v>
      </c>
      <c r="J23" s="23" t="s">
        <v>456</v>
      </c>
      <c r="K23" s="23">
        <v>0</v>
      </c>
      <c r="L23" s="23">
        <v>0</v>
      </c>
      <c r="M23" s="23">
        <f t="shared" si="1"/>
        <v>22870.114578749999</v>
      </c>
      <c r="N23" s="23">
        <v>0</v>
      </c>
      <c r="O23" s="3" t="s">
        <v>451</v>
      </c>
    </row>
    <row r="24" spans="2:15" x14ac:dyDescent="0.25">
      <c r="H24" s="2" t="s">
        <v>454</v>
      </c>
      <c r="I24" s="23" t="s">
        <v>457</v>
      </c>
      <c r="J24" s="23" t="s">
        <v>458</v>
      </c>
      <c r="K24" s="23">
        <f>C17*1000</f>
        <v>20592.310207267481</v>
      </c>
      <c r="L24" s="23">
        <f>D17*1000</f>
        <v>14537.689792732521</v>
      </c>
      <c r="M24" s="23">
        <f t="shared" si="1"/>
        <v>5963.5994977499995</v>
      </c>
      <c r="N24" s="23">
        <v>0</v>
      </c>
      <c r="O24" s="3" t="s">
        <v>451</v>
      </c>
    </row>
    <row r="25" spans="2:15" x14ac:dyDescent="0.25">
      <c r="H25" s="2" t="s">
        <v>454</v>
      </c>
      <c r="I25" s="23" t="s">
        <v>459</v>
      </c>
      <c r="J25" s="23" t="s">
        <v>460</v>
      </c>
      <c r="K25" s="23">
        <f>C21*1000</f>
        <v>5373.3454070897806</v>
      </c>
      <c r="L25" s="23">
        <f>D21*1000</f>
        <v>3326.6545929102185</v>
      </c>
      <c r="M25" s="23">
        <f t="shared" si="1"/>
        <v>1563.2736547499999</v>
      </c>
      <c r="N25" s="23">
        <v>0</v>
      </c>
      <c r="O25" s="3" t="s">
        <v>451</v>
      </c>
    </row>
    <row r="26" spans="2:15" x14ac:dyDescent="0.25">
      <c r="H26" s="2" t="s">
        <v>461</v>
      </c>
      <c r="I26" s="23" t="s">
        <v>462</v>
      </c>
      <c r="J26" s="23" t="s">
        <v>463</v>
      </c>
      <c r="K26" s="23">
        <v>0</v>
      </c>
      <c r="L26" s="23">
        <v>0</v>
      </c>
      <c r="M26" s="23">
        <v>0</v>
      </c>
      <c r="N26" s="23">
        <f>I3</f>
        <v>131130</v>
      </c>
      <c r="O26" s="3" t="s">
        <v>464</v>
      </c>
    </row>
    <row r="27" spans="2:15" x14ac:dyDescent="0.25">
      <c r="H27" s="2" t="s">
        <v>461</v>
      </c>
      <c r="I27" s="23" t="s">
        <v>465</v>
      </c>
      <c r="J27" s="23" t="s">
        <v>466</v>
      </c>
      <c r="K27" s="23">
        <v>0</v>
      </c>
      <c r="L27" s="23">
        <v>0</v>
      </c>
      <c r="M27" s="23">
        <v>0</v>
      </c>
      <c r="N27" s="23">
        <f>I9</f>
        <v>68630</v>
      </c>
      <c r="O27" s="3" t="s">
        <v>467</v>
      </c>
    </row>
    <row r="28" spans="2:15" x14ac:dyDescent="0.25">
      <c r="H28" s="14" t="s">
        <v>468</v>
      </c>
      <c r="I28" s="16" t="s">
        <v>468</v>
      </c>
      <c r="J28" s="16" t="s">
        <v>469</v>
      </c>
      <c r="K28" s="16">
        <v>0</v>
      </c>
      <c r="L28" s="16">
        <v>0</v>
      </c>
      <c r="M28" s="16">
        <f>N12</f>
        <v>19313.123248</v>
      </c>
      <c r="N28" s="16">
        <v>0</v>
      </c>
      <c r="O28" s="33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50B-7284-4965-A0C1-F0117C504340}">
  <dimension ref="A1:Z52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X48" sqref="X48"/>
    </sheetView>
  </sheetViews>
  <sheetFormatPr defaultRowHeight="15" x14ac:dyDescent="0.25"/>
  <cols>
    <col min="1" max="1" width="10.85546875" bestFit="1" customWidth="1"/>
    <col min="2" max="2" width="7.7109375" bestFit="1" customWidth="1"/>
    <col min="3" max="3" width="24.140625" bestFit="1" customWidth="1"/>
    <col min="4" max="4" width="26.42578125" bestFit="1" customWidth="1"/>
    <col min="5" max="5" width="23.28515625" bestFit="1" customWidth="1"/>
    <col min="6" max="6" width="25.140625" bestFit="1" customWidth="1"/>
    <col min="7" max="7" width="24.28515625" bestFit="1" customWidth="1"/>
    <col min="8" max="8" width="25.5703125" bestFit="1" customWidth="1"/>
    <col min="9" max="9" width="26.5703125" bestFit="1" customWidth="1"/>
    <col min="10" max="10" width="22.28515625" bestFit="1" customWidth="1"/>
    <col min="11" max="11" width="24.42578125" bestFit="1" customWidth="1"/>
    <col min="12" max="12" width="25.5703125" bestFit="1" customWidth="1"/>
    <col min="13" max="13" width="22.5703125" bestFit="1" customWidth="1"/>
    <col min="14" max="14" width="22.85546875" bestFit="1" customWidth="1"/>
    <col min="15" max="15" width="28.85546875" bestFit="1" customWidth="1"/>
    <col min="16" max="16" width="31.140625" bestFit="1" customWidth="1"/>
    <col min="17" max="17" width="28.140625" bestFit="1" customWidth="1"/>
    <col min="18" max="18" width="29.85546875" bestFit="1" customWidth="1"/>
    <col min="19" max="19" width="29" bestFit="1" customWidth="1"/>
    <col min="20" max="20" width="30.28515625" bestFit="1" customWidth="1"/>
    <col min="21" max="21" width="31.28515625" bestFit="1" customWidth="1"/>
    <col min="22" max="22" width="27" bestFit="1" customWidth="1"/>
    <col min="23" max="23" width="29.140625" bestFit="1" customWidth="1"/>
    <col min="24" max="24" width="30.28515625" bestFit="1" customWidth="1"/>
    <col min="25" max="25" width="27.28515625" bestFit="1" customWidth="1"/>
    <col min="26" max="26" width="27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58</v>
      </c>
      <c r="B2" s="1" t="s">
        <v>59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61</v>
      </c>
      <c r="H2" s="1" t="s">
        <v>60</v>
      </c>
      <c r="I2" s="1" t="s">
        <v>60</v>
      </c>
      <c r="J2" s="1" t="s">
        <v>62</v>
      </c>
      <c r="K2" s="1" t="s">
        <v>60</v>
      </c>
      <c r="L2" s="1" t="s">
        <v>60</v>
      </c>
      <c r="M2" s="1" t="s">
        <v>60</v>
      </c>
      <c r="N2" s="1" t="s">
        <v>60</v>
      </c>
      <c r="O2" s="1" t="s">
        <v>63</v>
      </c>
      <c r="P2" s="1" t="s">
        <v>60</v>
      </c>
      <c r="Q2" s="1" t="s">
        <v>60</v>
      </c>
      <c r="R2" s="1" t="s">
        <v>64</v>
      </c>
      <c r="S2" s="1" t="s">
        <v>65</v>
      </c>
      <c r="T2" s="1" t="s">
        <v>60</v>
      </c>
      <c r="U2" s="1" t="s">
        <v>60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70</v>
      </c>
    </row>
    <row r="3" spans="1:26" x14ac:dyDescent="0.25">
      <c r="A3" s="1" t="s">
        <v>71</v>
      </c>
      <c r="B3" s="1" t="s">
        <v>72</v>
      </c>
      <c r="C3" s="1" t="s">
        <v>60</v>
      </c>
      <c r="D3" s="1" t="s">
        <v>60</v>
      </c>
      <c r="E3" s="1" t="s">
        <v>60</v>
      </c>
      <c r="F3" s="1" t="s">
        <v>60</v>
      </c>
      <c r="G3" s="1" t="s">
        <v>73</v>
      </c>
      <c r="H3" s="1" t="s">
        <v>60</v>
      </c>
      <c r="I3" s="1" t="s">
        <v>60</v>
      </c>
      <c r="J3" s="1" t="s">
        <v>74</v>
      </c>
      <c r="K3" s="1" t="s">
        <v>60</v>
      </c>
      <c r="L3" s="1" t="s">
        <v>60</v>
      </c>
      <c r="M3" s="1" t="s">
        <v>60</v>
      </c>
      <c r="N3" s="1" t="s">
        <v>60</v>
      </c>
      <c r="O3" s="1" t="s">
        <v>75</v>
      </c>
      <c r="P3" s="1" t="s">
        <v>60</v>
      </c>
      <c r="Q3" s="1" t="s">
        <v>60</v>
      </c>
      <c r="R3" s="1" t="s">
        <v>76</v>
      </c>
      <c r="S3" s="1" t="s">
        <v>77</v>
      </c>
      <c r="T3" s="1" t="s">
        <v>60</v>
      </c>
      <c r="U3" s="1" t="s">
        <v>60</v>
      </c>
      <c r="V3" s="1" t="s">
        <v>78</v>
      </c>
      <c r="W3" s="1" t="s">
        <v>79</v>
      </c>
      <c r="X3" s="1" t="s">
        <v>80</v>
      </c>
      <c r="Y3" s="1" t="s">
        <v>81</v>
      </c>
      <c r="Z3" s="1" t="s">
        <v>82</v>
      </c>
    </row>
    <row r="4" spans="1:26" x14ac:dyDescent="0.25">
      <c r="A4" s="1" t="s">
        <v>83</v>
      </c>
      <c r="B4" s="1" t="s">
        <v>84</v>
      </c>
      <c r="C4" s="1" t="s">
        <v>60</v>
      </c>
      <c r="D4" s="1" t="s">
        <v>60</v>
      </c>
      <c r="E4" s="1" t="s">
        <v>60</v>
      </c>
      <c r="F4" s="1" t="s">
        <v>60</v>
      </c>
      <c r="G4" s="1" t="s">
        <v>85</v>
      </c>
      <c r="H4" s="1" t="s">
        <v>60</v>
      </c>
      <c r="I4" s="1" t="s">
        <v>60</v>
      </c>
      <c r="J4" s="1" t="s">
        <v>86</v>
      </c>
      <c r="K4" s="1" t="s">
        <v>60</v>
      </c>
      <c r="L4" s="1" t="s">
        <v>60</v>
      </c>
      <c r="M4" s="1" t="s">
        <v>60</v>
      </c>
      <c r="N4" s="1" t="s">
        <v>60</v>
      </c>
      <c r="O4" s="1" t="s">
        <v>87</v>
      </c>
      <c r="P4" s="1" t="s">
        <v>60</v>
      </c>
      <c r="Q4" s="1" t="s">
        <v>60</v>
      </c>
      <c r="R4" s="1" t="s">
        <v>76</v>
      </c>
      <c r="S4" s="1" t="s">
        <v>88</v>
      </c>
      <c r="T4" s="1" t="s">
        <v>60</v>
      </c>
      <c r="U4" s="1" t="s">
        <v>60</v>
      </c>
      <c r="V4" s="1" t="s">
        <v>89</v>
      </c>
      <c r="W4" s="1" t="s">
        <v>90</v>
      </c>
      <c r="X4" s="1" t="s">
        <v>91</v>
      </c>
      <c r="Y4" s="1" t="s">
        <v>92</v>
      </c>
      <c r="Z4" s="1" t="s">
        <v>93</v>
      </c>
    </row>
    <row r="5" spans="1:26" x14ac:dyDescent="0.25">
      <c r="A5" s="1" t="s">
        <v>94</v>
      </c>
      <c r="B5" s="1" t="s">
        <v>95</v>
      </c>
      <c r="C5" s="1" t="s">
        <v>60</v>
      </c>
      <c r="D5" s="1" t="s">
        <v>60</v>
      </c>
      <c r="E5" s="1" t="s">
        <v>60</v>
      </c>
      <c r="F5" s="1" t="s">
        <v>60</v>
      </c>
      <c r="G5" s="1" t="s">
        <v>61</v>
      </c>
      <c r="H5" s="1" t="s">
        <v>60</v>
      </c>
      <c r="I5" s="1" t="s">
        <v>60</v>
      </c>
      <c r="J5" s="1" t="s">
        <v>96</v>
      </c>
      <c r="K5" s="1" t="s">
        <v>60</v>
      </c>
      <c r="L5" s="1" t="s">
        <v>60</v>
      </c>
      <c r="M5" s="1" t="s">
        <v>60</v>
      </c>
      <c r="N5" s="1" t="s">
        <v>60</v>
      </c>
      <c r="O5" s="1" t="s">
        <v>97</v>
      </c>
      <c r="P5" s="1" t="s">
        <v>60</v>
      </c>
      <c r="Q5" s="1" t="s">
        <v>60</v>
      </c>
      <c r="R5" s="1" t="s">
        <v>98</v>
      </c>
      <c r="S5" s="1" t="s">
        <v>99</v>
      </c>
      <c r="T5" s="1" t="s">
        <v>60</v>
      </c>
      <c r="U5" s="1" t="s">
        <v>60</v>
      </c>
      <c r="V5" s="1" t="s">
        <v>100</v>
      </c>
      <c r="W5" s="1" t="s">
        <v>101</v>
      </c>
      <c r="X5" s="1" t="s">
        <v>102</v>
      </c>
      <c r="Y5" s="1" t="s">
        <v>103</v>
      </c>
      <c r="Z5" s="1" t="s">
        <v>104</v>
      </c>
    </row>
    <row r="6" spans="1:26" x14ac:dyDescent="0.25">
      <c r="A6" s="1" t="s">
        <v>105</v>
      </c>
      <c r="B6" s="1" t="s">
        <v>106</v>
      </c>
      <c r="C6" s="1" t="s">
        <v>60</v>
      </c>
      <c r="D6" s="1" t="s">
        <v>60</v>
      </c>
      <c r="E6" s="1" t="s">
        <v>60</v>
      </c>
      <c r="F6" s="1" t="s">
        <v>60</v>
      </c>
      <c r="G6" s="1" t="s">
        <v>107</v>
      </c>
      <c r="H6" s="1" t="s">
        <v>60</v>
      </c>
      <c r="I6" s="1" t="s">
        <v>60</v>
      </c>
      <c r="J6" s="1" t="s">
        <v>108</v>
      </c>
      <c r="K6" s="1" t="s">
        <v>60</v>
      </c>
      <c r="L6" s="1" t="s">
        <v>60</v>
      </c>
      <c r="M6" s="1" t="s">
        <v>60</v>
      </c>
      <c r="N6" s="1" t="s">
        <v>60</v>
      </c>
      <c r="O6" s="1" t="s">
        <v>109</v>
      </c>
      <c r="P6" s="1" t="s">
        <v>60</v>
      </c>
      <c r="Q6" s="1" t="s">
        <v>60</v>
      </c>
      <c r="R6" s="1" t="s">
        <v>110</v>
      </c>
      <c r="S6" s="1" t="s">
        <v>111</v>
      </c>
      <c r="T6" s="1" t="s">
        <v>60</v>
      </c>
      <c r="U6" s="1" t="s">
        <v>60</v>
      </c>
      <c r="V6" s="1" t="s">
        <v>112</v>
      </c>
      <c r="W6" s="1" t="s">
        <v>113</v>
      </c>
      <c r="X6" s="1" t="s">
        <v>114</v>
      </c>
      <c r="Y6" s="1" t="s">
        <v>115</v>
      </c>
      <c r="Z6" s="1" t="s">
        <v>116</v>
      </c>
    </row>
    <row r="7" spans="1:26" x14ac:dyDescent="0.25">
      <c r="A7" s="1" t="s">
        <v>117</v>
      </c>
      <c r="B7" s="1" t="s">
        <v>118</v>
      </c>
      <c r="C7" s="1" t="s">
        <v>60</v>
      </c>
      <c r="D7" s="1" t="s">
        <v>60</v>
      </c>
      <c r="E7" s="1" t="s">
        <v>60</v>
      </c>
      <c r="F7" s="1" t="s">
        <v>60</v>
      </c>
      <c r="G7" s="1" t="s">
        <v>119</v>
      </c>
      <c r="H7" s="1" t="s">
        <v>60</v>
      </c>
      <c r="I7" s="1" t="s">
        <v>60</v>
      </c>
      <c r="J7" s="1" t="s">
        <v>120</v>
      </c>
      <c r="K7" s="1" t="s">
        <v>60</v>
      </c>
      <c r="L7" s="1" t="s">
        <v>60</v>
      </c>
      <c r="M7" s="1" t="s">
        <v>60</v>
      </c>
      <c r="N7" s="1" t="s">
        <v>60</v>
      </c>
      <c r="O7" s="1" t="s">
        <v>121</v>
      </c>
      <c r="P7" s="1" t="s">
        <v>60</v>
      </c>
      <c r="Q7" s="1" t="s">
        <v>60</v>
      </c>
      <c r="R7" s="1" t="s">
        <v>122</v>
      </c>
      <c r="S7" s="1" t="s">
        <v>123</v>
      </c>
      <c r="T7" s="1" t="s">
        <v>60</v>
      </c>
      <c r="U7" s="1" t="s">
        <v>124</v>
      </c>
      <c r="V7" s="1" t="s">
        <v>125</v>
      </c>
      <c r="W7" s="1" t="s">
        <v>126</v>
      </c>
      <c r="X7" s="1" t="s">
        <v>127</v>
      </c>
      <c r="Y7" s="1" t="s">
        <v>128</v>
      </c>
      <c r="Z7" s="1" t="s">
        <v>129</v>
      </c>
    </row>
    <row r="8" spans="1:26" x14ac:dyDescent="0.25">
      <c r="A8" s="1" t="s">
        <v>130</v>
      </c>
      <c r="B8" s="1" t="s">
        <v>131</v>
      </c>
      <c r="C8" s="1" t="s">
        <v>60</v>
      </c>
      <c r="D8" s="1" t="s">
        <v>60</v>
      </c>
      <c r="E8" s="1" t="s">
        <v>60</v>
      </c>
      <c r="F8" s="1" t="s">
        <v>60</v>
      </c>
      <c r="G8" s="1" t="s">
        <v>132</v>
      </c>
      <c r="H8" s="1" t="s">
        <v>60</v>
      </c>
      <c r="I8" s="1" t="s">
        <v>60</v>
      </c>
      <c r="J8" s="1" t="s">
        <v>133</v>
      </c>
      <c r="K8" s="1" t="s">
        <v>60</v>
      </c>
      <c r="L8" s="1" t="s">
        <v>60</v>
      </c>
      <c r="M8" s="1" t="s">
        <v>60</v>
      </c>
      <c r="N8" s="1" t="s">
        <v>60</v>
      </c>
      <c r="O8" s="1" t="s">
        <v>134</v>
      </c>
      <c r="P8" s="1" t="s">
        <v>60</v>
      </c>
      <c r="Q8" s="1" t="s">
        <v>60</v>
      </c>
      <c r="R8" s="1" t="s">
        <v>135</v>
      </c>
      <c r="S8" s="1" t="s">
        <v>136</v>
      </c>
      <c r="T8" s="1" t="s">
        <v>60</v>
      </c>
      <c r="U8" s="1" t="s">
        <v>60</v>
      </c>
      <c r="V8" s="1" t="s">
        <v>137</v>
      </c>
      <c r="W8" s="1" t="s">
        <v>138</v>
      </c>
      <c r="X8" s="1" t="s">
        <v>139</v>
      </c>
      <c r="Y8" s="1" t="s">
        <v>140</v>
      </c>
      <c r="Z8" s="1" t="s">
        <v>141</v>
      </c>
    </row>
    <row r="9" spans="1:26" x14ac:dyDescent="0.25">
      <c r="A9" s="1" t="s">
        <v>142</v>
      </c>
      <c r="B9" s="1" t="s">
        <v>143</v>
      </c>
      <c r="C9" s="1" t="s">
        <v>60</v>
      </c>
      <c r="D9" s="1" t="s">
        <v>60</v>
      </c>
      <c r="E9" s="1" t="s">
        <v>60</v>
      </c>
      <c r="F9" s="1" t="s">
        <v>60</v>
      </c>
      <c r="G9" s="1" t="s">
        <v>144</v>
      </c>
      <c r="H9" s="1" t="s">
        <v>60</v>
      </c>
      <c r="I9" s="1" t="s">
        <v>60</v>
      </c>
      <c r="J9" s="1" t="s">
        <v>145</v>
      </c>
      <c r="K9" s="1" t="s">
        <v>60</v>
      </c>
      <c r="L9" s="1" t="s">
        <v>60</v>
      </c>
      <c r="M9" s="1" t="s">
        <v>60</v>
      </c>
      <c r="N9" s="1" t="s">
        <v>60</v>
      </c>
      <c r="O9" s="1" t="s">
        <v>146</v>
      </c>
      <c r="P9" s="1" t="s">
        <v>60</v>
      </c>
      <c r="Q9" s="1" t="s">
        <v>60</v>
      </c>
      <c r="R9" s="1" t="s">
        <v>124</v>
      </c>
      <c r="S9" s="1" t="s">
        <v>147</v>
      </c>
      <c r="T9" s="1" t="s">
        <v>60</v>
      </c>
      <c r="U9" s="1" t="s">
        <v>148</v>
      </c>
      <c r="V9" s="1" t="s">
        <v>149</v>
      </c>
      <c r="W9" s="1" t="s">
        <v>150</v>
      </c>
      <c r="X9" s="1" t="s">
        <v>151</v>
      </c>
      <c r="Y9" s="1" t="s">
        <v>152</v>
      </c>
      <c r="Z9" s="1" t="s">
        <v>153</v>
      </c>
    </row>
    <row r="10" spans="1:26" x14ac:dyDescent="0.25">
      <c r="A10" s="1" t="s">
        <v>154</v>
      </c>
      <c r="B10" s="1" t="s">
        <v>155</v>
      </c>
      <c r="C10" s="1" t="s">
        <v>60</v>
      </c>
      <c r="D10" s="1" t="s">
        <v>60</v>
      </c>
      <c r="E10" s="1" t="s">
        <v>60</v>
      </c>
      <c r="F10" s="1" t="s">
        <v>60</v>
      </c>
      <c r="G10" s="1" t="s">
        <v>125</v>
      </c>
      <c r="H10" s="1" t="s">
        <v>60</v>
      </c>
      <c r="I10" s="1" t="s">
        <v>60</v>
      </c>
      <c r="J10" s="1" t="s">
        <v>156</v>
      </c>
      <c r="K10" s="1" t="s">
        <v>60</v>
      </c>
      <c r="L10" s="1" t="s">
        <v>60</v>
      </c>
      <c r="M10" s="1" t="s">
        <v>60</v>
      </c>
      <c r="N10" s="1" t="s">
        <v>60</v>
      </c>
      <c r="O10" s="1" t="s">
        <v>157</v>
      </c>
      <c r="P10" s="1" t="s">
        <v>60</v>
      </c>
      <c r="Q10" s="1" t="s">
        <v>60</v>
      </c>
      <c r="R10" s="1" t="s">
        <v>98</v>
      </c>
      <c r="S10" s="1" t="s">
        <v>158</v>
      </c>
      <c r="T10" s="1" t="s">
        <v>60</v>
      </c>
      <c r="U10" s="1" t="s">
        <v>135</v>
      </c>
      <c r="V10" s="1" t="s">
        <v>159</v>
      </c>
      <c r="W10" s="1" t="s">
        <v>113</v>
      </c>
      <c r="X10" s="1" t="s">
        <v>160</v>
      </c>
      <c r="Y10" s="1" t="s">
        <v>161</v>
      </c>
      <c r="Z10" s="1" t="s">
        <v>162</v>
      </c>
    </row>
    <row r="11" spans="1:26" x14ac:dyDescent="0.25">
      <c r="A11" s="1" t="s">
        <v>163</v>
      </c>
      <c r="B11" s="1" t="s">
        <v>164</v>
      </c>
      <c r="C11" s="1" t="s">
        <v>60</v>
      </c>
      <c r="D11" s="1" t="s">
        <v>60</v>
      </c>
      <c r="E11" s="1" t="s">
        <v>60</v>
      </c>
      <c r="F11" s="1" t="s">
        <v>60</v>
      </c>
      <c r="G11" s="1" t="s">
        <v>165</v>
      </c>
      <c r="H11" s="1" t="s">
        <v>60</v>
      </c>
      <c r="I11" s="1" t="s">
        <v>60</v>
      </c>
      <c r="J11" s="1" t="s">
        <v>166</v>
      </c>
      <c r="K11" s="1" t="s">
        <v>60</v>
      </c>
      <c r="L11" s="1" t="s">
        <v>60</v>
      </c>
      <c r="M11" s="1" t="s">
        <v>60</v>
      </c>
      <c r="N11" s="1" t="s">
        <v>60</v>
      </c>
      <c r="O11" s="1" t="s">
        <v>167</v>
      </c>
      <c r="P11" s="1" t="s">
        <v>60</v>
      </c>
      <c r="Q11" s="1" t="s">
        <v>60</v>
      </c>
      <c r="R11" s="1" t="s">
        <v>168</v>
      </c>
      <c r="S11" s="1" t="s">
        <v>169</v>
      </c>
      <c r="T11" s="1" t="s">
        <v>60</v>
      </c>
      <c r="U11" s="1" t="s">
        <v>170</v>
      </c>
      <c r="V11" s="1" t="s">
        <v>171</v>
      </c>
      <c r="W11" s="1" t="s">
        <v>172</v>
      </c>
      <c r="X11" s="1" t="s">
        <v>173</v>
      </c>
      <c r="Y11" s="1" t="s">
        <v>174</v>
      </c>
      <c r="Z11" s="1" t="s">
        <v>175</v>
      </c>
    </row>
    <row r="12" spans="1:26" x14ac:dyDescent="0.25">
      <c r="A12" s="1" t="s">
        <v>176</v>
      </c>
      <c r="B12" s="1" t="s">
        <v>177</v>
      </c>
      <c r="C12" s="1" t="s">
        <v>60</v>
      </c>
      <c r="D12" s="1" t="s">
        <v>60</v>
      </c>
      <c r="E12" s="1" t="s">
        <v>60</v>
      </c>
      <c r="F12" s="1" t="s">
        <v>60</v>
      </c>
      <c r="G12" s="1" t="s">
        <v>178</v>
      </c>
      <c r="H12" s="1" t="s">
        <v>60</v>
      </c>
      <c r="I12" s="1" t="s">
        <v>60</v>
      </c>
      <c r="J12" s="1" t="s">
        <v>179</v>
      </c>
      <c r="K12" s="1" t="s">
        <v>60</v>
      </c>
      <c r="L12" s="1" t="s">
        <v>60</v>
      </c>
      <c r="M12" s="1" t="s">
        <v>60</v>
      </c>
      <c r="N12" s="1" t="s">
        <v>60</v>
      </c>
      <c r="O12" s="1" t="s">
        <v>180</v>
      </c>
      <c r="P12" s="1" t="s">
        <v>60</v>
      </c>
      <c r="Q12" s="1" t="s">
        <v>60</v>
      </c>
      <c r="R12" s="1" t="s">
        <v>181</v>
      </c>
      <c r="S12" s="1" t="s">
        <v>182</v>
      </c>
      <c r="T12" s="1" t="s">
        <v>60</v>
      </c>
      <c r="U12" s="1" t="s">
        <v>183</v>
      </c>
      <c r="V12" s="1" t="s">
        <v>184</v>
      </c>
      <c r="W12" s="1" t="s">
        <v>185</v>
      </c>
      <c r="X12" s="1" t="s">
        <v>186</v>
      </c>
      <c r="Y12" s="1" t="s">
        <v>187</v>
      </c>
      <c r="Z12" s="1" t="s">
        <v>188</v>
      </c>
    </row>
    <row r="13" spans="1:26" x14ac:dyDescent="0.25">
      <c r="A13" s="1" t="s">
        <v>189</v>
      </c>
      <c r="B13" s="1" t="s">
        <v>190</v>
      </c>
      <c r="C13" s="1" t="s">
        <v>60</v>
      </c>
      <c r="D13" s="1" t="s">
        <v>60</v>
      </c>
      <c r="E13" s="1" t="s">
        <v>60</v>
      </c>
      <c r="F13" s="1" t="s">
        <v>60</v>
      </c>
      <c r="G13" s="1" t="s">
        <v>191</v>
      </c>
      <c r="H13" s="1" t="s">
        <v>60</v>
      </c>
      <c r="I13" s="1" t="s">
        <v>60</v>
      </c>
      <c r="J13" s="1" t="s">
        <v>192</v>
      </c>
      <c r="K13" s="1" t="s">
        <v>60</v>
      </c>
      <c r="L13" s="1" t="s">
        <v>60</v>
      </c>
      <c r="M13" s="1" t="s">
        <v>60</v>
      </c>
      <c r="N13" s="1" t="s">
        <v>60</v>
      </c>
      <c r="O13" s="1" t="s">
        <v>193</v>
      </c>
      <c r="P13" s="1" t="s">
        <v>60</v>
      </c>
      <c r="Q13" s="1" t="s">
        <v>60</v>
      </c>
      <c r="R13" s="1" t="s">
        <v>194</v>
      </c>
      <c r="S13" s="1" t="s">
        <v>195</v>
      </c>
      <c r="T13" s="1" t="s">
        <v>60</v>
      </c>
      <c r="U13" s="1" t="s">
        <v>64</v>
      </c>
      <c r="V13" s="1" t="s">
        <v>196</v>
      </c>
      <c r="W13" s="1" t="s">
        <v>150</v>
      </c>
      <c r="X13" s="1" t="s">
        <v>197</v>
      </c>
      <c r="Y13" s="1" t="s">
        <v>198</v>
      </c>
      <c r="Z13" s="1" t="s">
        <v>199</v>
      </c>
    </row>
    <row r="14" spans="1:26" x14ac:dyDescent="0.25">
      <c r="A14" s="1" t="s">
        <v>200</v>
      </c>
      <c r="B14" s="1" t="s">
        <v>201</v>
      </c>
      <c r="C14" s="1" t="s">
        <v>60</v>
      </c>
      <c r="D14" s="1" t="s">
        <v>60</v>
      </c>
      <c r="E14" s="1" t="s">
        <v>60</v>
      </c>
      <c r="F14" s="1" t="s">
        <v>60</v>
      </c>
      <c r="G14" s="1" t="s">
        <v>202</v>
      </c>
      <c r="H14" s="1" t="s">
        <v>60</v>
      </c>
      <c r="I14" s="1" t="s">
        <v>60</v>
      </c>
      <c r="J14" s="1" t="s">
        <v>203</v>
      </c>
      <c r="K14" s="1" t="s">
        <v>60</v>
      </c>
      <c r="L14" s="1" t="s">
        <v>60</v>
      </c>
      <c r="M14" s="1" t="s">
        <v>60</v>
      </c>
      <c r="N14" s="1" t="s">
        <v>60</v>
      </c>
      <c r="O14" s="1" t="s">
        <v>204</v>
      </c>
      <c r="P14" s="1" t="s">
        <v>60</v>
      </c>
      <c r="Q14" s="1" t="s">
        <v>60</v>
      </c>
      <c r="R14" s="1" t="s">
        <v>205</v>
      </c>
      <c r="S14" s="1" t="s">
        <v>206</v>
      </c>
      <c r="T14" s="1" t="s">
        <v>60</v>
      </c>
      <c r="U14" s="1" t="s">
        <v>124</v>
      </c>
      <c r="V14" s="1" t="s">
        <v>207</v>
      </c>
      <c r="W14" s="1" t="s">
        <v>208</v>
      </c>
      <c r="X14" s="1" t="s">
        <v>209</v>
      </c>
      <c r="Y14" s="1" t="s">
        <v>210</v>
      </c>
      <c r="Z14" s="1" t="s">
        <v>211</v>
      </c>
    </row>
    <row r="15" spans="1:26" x14ac:dyDescent="0.25">
      <c r="A15" s="1" t="s">
        <v>212</v>
      </c>
      <c r="B15" s="1" t="s">
        <v>213</v>
      </c>
      <c r="C15" s="1" t="s">
        <v>60</v>
      </c>
      <c r="D15" s="1" t="s">
        <v>60</v>
      </c>
      <c r="E15" s="1" t="s">
        <v>60</v>
      </c>
      <c r="F15" s="1" t="s">
        <v>60</v>
      </c>
      <c r="G15" s="1" t="s">
        <v>214</v>
      </c>
      <c r="H15" s="1" t="s">
        <v>60</v>
      </c>
      <c r="I15" s="1" t="s">
        <v>60</v>
      </c>
      <c r="J15" s="1" t="s">
        <v>215</v>
      </c>
      <c r="K15" s="1" t="s">
        <v>60</v>
      </c>
      <c r="L15" s="1" t="s">
        <v>60</v>
      </c>
      <c r="M15" s="1" t="s">
        <v>60</v>
      </c>
      <c r="N15" s="1" t="s">
        <v>60</v>
      </c>
      <c r="O15" s="1" t="s">
        <v>216</v>
      </c>
      <c r="P15" s="1" t="s">
        <v>60</v>
      </c>
      <c r="Q15" s="1" t="s">
        <v>60</v>
      </c>
      <c r="R15" s="1" t="s">
        <v>217</v>
      </c>
      <c r="S15" s="1" t="s">
        <v>218</v>
      </c>
      <c r="T15" s="1" t="s">
        <v>60</v>
      </c>
      <c r="U15" s="1" t="s">
        <v>124</v>
      </c>
      <c r="V15" s="1" t="s">
        <v>219</v>
      </c>
      <c r="W15" s="1" t="s">
        <v>220</v>
      </c>
      <c r="X15" s="1" t="s">
        <v>221</v>
      </c>
      <c r="Y15" s="1" t="s">
        <v>222</v>
      </c>
      <c r="Z15" s="1" t="s">
        <v>223</v>
      </c>
    </row>
    <row r="16" spans="1:26" x14ac:dyDescent="0.25">
      <c r="A16" s="1" t="s">
        <v>224</v>
      </c>
      <c r="B16" s="1" t="s">
        <v>225</v>
      </c>
      <c r="C16" s="1" t="s">
        <v>60</v>
      </c>
      <c r="D16" s="1" t="s">
        <v>60</v>
      </c>
      <c r="E16" s="1" t="s">
        <v>60</v>
      </c>
      <c r="F16" s="1" t="s">
        <v>60</v>
      </c>
      <c r="G16" s="1" t="s">
        <v>226</v>
      </c>
      <c r="H16" s="1" t="s">
        <v>60</v>
      </c>
      <c r="I16" s="1" t="s">
        <v>60</v>
      </c>
      <c r="J16" s="1" t="s">
        <v>227</v>
      </c>
      <c r="K16" s="1" t="s">
        <v>60</v>
      </c>
      <c r="L16" s="1" t="s">
        <v>60</v>
      </c>
      <c r="M16" s="1" t="s">
        <v>60</v>
      </c>
      <c r="N16" s="1" t="s">
        <v>60</v>
      </c>
      <c r="O16" s="1" t="s">
        <v>109</v>
      </c>
      <c r="P16" s="1" t="s">
        <v>60</v>
      </c>
      <c r="Q16" s="1" t="s">
        <v>60</v>
      </c>
      <c r="R16" s="1" t="s">
        <v>122</v>
      </c>
      <c r="S16" s="1" t="s">
        <v>228</v>
      </c>
      <c r="T16" s="1" t="s">
        <v>60</v>
      </c>
      <c r="U16" s="1" t="s">
        <v>124</v>
      </c>
      <c r="V16" s="1" t="s">
        <v>229</v>
      </c>
      <c r="W16" s="1" t="s">
        <v>185</v>
      </c>
      <c r="X16" s="1" t="s">
        <v>230</v>
      </c>
      <c r="Y16" s="1" t="s">
        <v>231</v>
      </c>
      <c r="Z16" s="1" t="s">
        <v>223</v>
      </c>
    </row>
    <row r="17" spans="1:26" x14ac:dyDescent="0.25">
      <c r="A17" s="1" t="s">
        <v>232</v>
      </c>
      <c r="B17" s="1" t="s">
        <v>233</v>
      </c>
      <c r="C17" s="1">
        <v>0</v>
      </c>
      <c r="D17" s="1">
        <v>0</v>
      </c>
      <c r="E17" s="1">
        <v>0</v>
      </c>
      <c r="F17" s="1">
        <v>0</v>
      </c>
      <c r="G17" s="1">
        <v>12.44</v>
      </c>
      <c r="H17" s="1">
        <v>0</v>
      </c>
      <c r="I17" s="1">
        <v>0</v>
      </c>
      <c r="J17" s="1">
        <v>98.79</v>
      </c>
      <c r="K17" s="1">
        <v>0</v>
      </c>
      <c r="L17" s="1">
        <v>0</v>
      </c>
      <c r="M17" s="1">
        <v>0</v>
      </c>
      <c r="N17" s="1">
        <v>0</v>
      </c>
      <c r="O17" s="1">
        <v>4.0599999999999996</v>
      </c>
      <c r="P17" s="1">
        <v>0</v>
      </c>
      <c r="Q17" s="1">
        <v>0</v>
      </c>
      <c r="R17" s="1">
        <v>0.28000000000000003</v>
      </c>
      <c r="S17" s="1">
        <v>47.19</v>
      </c>
      <c r="T17" s="1">
        <v>0</v>
      </c>
      <c r="U17" s="1">
        <v>0.02</v>
      </c>
      <c r="V17" s="1">
        <v>6.55</v>
      </c>
      <c r="W17" s="1">
        <v>1.65</v>
      </c>
      <c r="X17" s="1">
        <v>7.47</v>
      </c>
      <c r="Y17" s="1">
        <v>19.25</v>
      </c>
      <c r="Z17" s="1">
        <v>37.94</v>
      </c>
    </row>
    <row r="18" spans="1:26" x14ac:dyDescent="0.25">
      <c r="A18" s="1" t="s">
        <v>239</v>
      </c>
      <c r="B18" s="1" t="s">
        <v>240</v>
      </c>
      <c r="C18" s="1" t="s">
        <v>60</v>
      </c>
      <c r="D18" s="1" t="s">
        <v>60</v>
      </c>
      <c r="E18" s="1" t="s">
        <v>60</v>
      </c>
      <c r="F18" s="1" t="s">
        <v>60</v>
      </c>
      <c r="G18" s="1" t="s">
        <v>241</v>
      </c>
      <c r="H18" s="1" t="s">
        <v>60</v>
      </c>
      <c r="I18" s="1" t="s">
        <v>60</v>
      </c>
      <c r="J18" s="1" t="s">
        <v>242</v>
      </c>
      <c r="K18" s="1" t="s">
        <v>60</v>
      </c>
      <c r="L18" s="1" t="s">
        <v>60</v>
      </c>
      <c r="M18" s="1" t="s">
        <v>148</v>
      </c>
      <c r="N18" s="1" t="s">
        <v>60</v>
      </c>
      <c r="O18" s="1" t="s">
        <v>243</v>
      </c>
      <c r="P18" s="1" t="s">
        <v>60</v>
      </c>
      <c r="Q18" s="1" t="s">
        <v>60</v>
      </c>
      <c r="R18" s="1" t="s">
        <v>235</v>
      </c>
      <c r="S18" s="1" t="s">
        <v>244</v>
      </c>
      <c r="T18" s="1" t="s">
        <v>60</v>
      </c>
      <c r="U18" s="1" t="s">
        <v>236</v>
      </c>
      <c r="V18" s="1" t="s">
        <v>245</v>
      </c>
      <c r="W18" s="1" t="s">
        <v>246</v>
      </c>
      <c r="X18" s="1" t="s">
        <v>247</v>
      </c>
      <c r="Y18" s="1" t="s">
        <v>248</v>
      </c>
      <c r="Z18" s="1" t="s">
        <v>249</v>
      </c>
    </row>
    <row r="19" spans="1:26" x14ac:dyDescent="0.25">
      <c r="A19" s="1" t="s">
        <v>250</v>
      </c>
      <c r="B19" s="1" t="s">
        <v>251</v>
      </c>
      <c r="C19" s="1" t="s">
        <v>60</v>
      </c>
      <c r="D19" s="1" t="s">
        <v>60</v>
      </c>
      <c r="E19" s="1" t="s">
        <v>60</v>
      </c>
      <c r="F19" s="1" t="s">
        <v>60</v>
      </c>
      <c r="G19" s="1" t="s">
        <v>252</v>
      </c>
      <c r="H19" s="1" t="s">
        <v>60</v>
      </c>
      <c r="I19" s="1" t="s">
        <v>60</v>
      </c>
      <c r="J19" s="1" t="s">
        <v>253</v>
      </c>
      <c r="K19" s="1" t="s">
        <v>60</v>
      </c>
      <c r="L19" s="1" t="s">
        <v>60</v>
      </c>
      <c r="M19" s="1" t="s">
        <v>148</v>
      </c>
      <c r="N19" s="1" t="s">
        <v>60</v>
      </c>
      <c r="O19" s="1" t="s">
        <v>254</v>
      </c>
      <c r="P19" s="1" t="s">
        <v>60</v>
      </c>
      <c r="Q19" s="1" t="s">
        <v>60</v>
      </c>
      <c r="R19" s="1" t="s">
        <v>235</v>
      </c>
      <c r="S19" s="1" t="s">
        <v>255</v>
      </c>
      <c r="T19" s="1" t="s">
        <v>60</v>
      </c>
      <c r="U19" s="1" t="s">
        <v>236</v>
      </c>
      <c r="V19" s="1" t="s">
        <v>256</v>
      </c>
      <c r="W19" s="1" t="s">
        <v>257</v>
      </c>
      <c r="X19" s="1" t="s">
        <v>238</v>
      </c>
      <c r="Y19" s="1" t="s">
        <v>258</v>
      </c>
      <c r="Z19" s="1" t="s">
        <v>259</v>
      </c>
    </row>
    <row r="20" spans="1:26" x14ac:dyDescent="0.25">
      <c r="A20" s="1" t="s">
        <v>260</v>
      </c>
      <c r="B20" s="1" t="s">
        <v>261</v>
      </c>
      <c r="C20" s="1" t="s">
        <v>60</v>
      </c>
      <c r="D20" s="1" t="s">
        <v>60</v>
      </c>
      <c r="E20" s="1" t="s">
        <v>60</v>
      </c>
      <c r="F20" s="1" t="s">
        <v>60</v>
      </c>
      <c r="G20" s="1" t="s">
        <v>262</v>
      </c>
      <c r="H20" s="1" t="s">
        <v>60</v>
      </c>
      <c r="I20" s="1" t="s">
        <v>60</v>
      </c>
      <c r="J20" s="1" t="s">
        <v>263</v>
      </c>
      <c r="K20" s="1" t="s">
        <v>60</v>
      </c>
      <c r="L20" s="1" t="s">
        <v>60</v>
      </c>
      <c r="M20" s="1" t="s">
        <v>135</v>
      </c>
      <c r="N20" s="1" t="s">
        <v>60</v>
      </c>
      <c r="O20" s="1" t="s">
        <v>264</v>
      </c>
      <c r="P20" s="1" t="s">
        <v>60</v>
      </c>
      <c r="Q20" s="1" t="s">
        <v>60</v>
      </c>
      <c r="R20" s="1" t="s">
        <v>265</v>
      </c>
      <c r="S20" s="1" t="s">
        <v>266</v>
      </c>
      <c r="T20" s="1" t="s">
        <v>60</v>
      </c>
      <c r="U20" s="1" t="s">
        <v>236</v>
      </c>
      <c r="V20" s="1" t="s">
        <v>256</v>
      </c>
      <c r="W20" s="1" t="s">
        <v>257</v>
      </c>
      <c r="X20" s="1" t="s">
        <v>267</v>
      </c>
      <c r="Y20" s="1" t="s">
        <v>268</v>
      </c>
      <c r="Z20" s="1" t="s">
        <v>269</v>
      </c>
    </row>
    <row r="21" spans="1:26" x14ac:dyDescent="0.25">
      <c r="A21" s="1" t="s">
        <v>270</v>
      </c>
      <c r="B21" s="1" t="s">
        <v>271</v>
      </c>
      <c r="C21" s="1">
        <v>0</v>
      </c>
      <c r="D21" s="1">
        <v>0</v>
      </c>
      <c r="E21" s="1">
        <v>0</v>
      </c>
      <c r="F21" s="1">
        <v>0</v>
      </c>
      <c r="G21" s="1">
        <v>12.3</v>
      </c>
      <c r="H21" s="1">
        <v>0</v>
      </c>
      <c r="I21" s="1">
        <v>0</v>
      </c>
      <c r="J21" s="1">
        <v>97.12</v>
      </c>
      <c r="K21" s="1">
        <v>0</v>
      </c>
      <c r="L21" s="1">
        <v>0</v>
      </c>
      <c r="M21" s="1">
        <v>0.09</v>
      </c>
      <c r="N21" s="1">
        <v>0</v>
      </c>
      <c r="O21" s="1">
        <v>4.04</v>
      </c>
      <c r="P21" s="1">
        <v>0</v>
      </c>
      <c r="Q21" s="1">
        <v>0</v>
      </c>
      <c r="R21" s="1">
        <v>0.28999999999999998</v>
      </c>
      <c r="S21" s="1">
        <v>46.04</v>
      </c>
      <c r="T21" s="1">
        <v>0</v>
      </c>
      <c r="U21" s="1">
        <v>0.02</v>
      </c>
      <c r="V21" s="1">
        <v>6.27</v>
      </c>
      <c r="W21" s="1">
        <v>1.58</v>
      </c>
      <c r="X21" s="1">
        <v>7.57</v>
      </c>
      <c r="Y21" s="1">
        <v>17.8</v>
      </c>
      <c r="Z21" s="1">
        <v>37.17</v>
      </c>
    </row>
    <row r="22" spans="1:26" x14ac:dyDescent="0.25">
      <c r="A22" s="1" t="s">
        <v>272</v>
      </c>
      <c r="B22" s="1" t="s">
        <v>273</v>
      </c>
      <c r="C22" s="1" t="s">
        <v>60</v>
      </c>
      <c r="D22" s="1" t="s">
        <v>60</v>
      </c>
      <c r="E22" s="1" t="s">
        <v>60</v>
      </c>
      <c r="F22" s="1" t="s">
        <v>60</v>
      </c>
      <c r="G22" s="1" t="s">
        <v>274</v>
      </c>
      <c r="H22" s="1" t="s">
        <v>60</v>
      </c>
      <c r="I22" s="1" t="s">
        <v>60</v>
      </c>
      <c r="J22" s="1" t="s">
        <v>275</v>
      </c>
      <c r="K22" s="1" t="s">
        <v>60</v>
      </c>
      <c r="L22" s="1" t="s">
        <v>60</v>
      </c>
      <c r="M22" s="1" t="s">
        <v>183</v>
      </c>
      <c r="N22" s="1" t="s">
        <v>60</v>
      </c>
      <c r="O22" s="1" t="s">
        <v>276</v>
      </c>
      <c r="P22" s="1" t="s">
        <v>60</v>
      </c>
      <c r="Q22" s="1" t="s">
        <v>60</v>
      </c>
      <c r="R22" s="1" t="s">
        <v>265</v>
      </c>
      <c r="S22" s="1" t="s">
        <v>277</v>
      </c>
      <c r="T22" s="1" t="s">
        <v>60</v>
      </c>
      <c r="U22" s="1" t="s">
        <v>236</v>
      </c>
      <c r="V22" s="1" t="s">
        <v>278</v>
      </c>
      <c r="W22" s="1" t="s">
        <v>279</v>
      </c>
      <c r="X22" s="1" t="s">
        <v>230</v>
      </c>
      <c r="Y22" s="1" t="s">
        <v>280</v>
      </c>
      <c r="Z22" s="1" t="s">
        <v>281</v>
      </c>
    </row>
    <row r="23" spans="1:26" x14ac:dyDescent="0.25">
      <c r="A23" s="1" t="s">
        <v>282</v>
      </c>
      <c r="B23" s="1" t="s">
        <v>283</v>
      </c>
      <c r="C23" s="1" t="s">
        <v>60</v>
      </c>
      <c r="D23" s="1" t="s">
        <v>60</v>
      </c>
      <c r="E23" s="1" t="s">
        <v>60</v>
      </c>
      <c r="F23" s="1" t="s">
        <v>284</v>
      </c>
      <c r="G23" s="1" t="s">
        <v>285</v>
      </c>
      <c r="H23" s="1" t="s">
        <v>60</v>
      </c>
      <c r="I23" s="1" t="s">
        <v>286</v>
      </c>
      <c r="J23" s="1" t="s">
        <v>287</v>
      </c>
      <c r="K23" s="1" t="s">
        <v>60</v>
      </c>
      <c r="L23" s="1" t="s">
        <v>288</v>
      </c>
      <c r="M23" s="1" t="s">
        <v>289</v>
      </c>
      <c r="N23" s="1" t="s">
        <v>60</v>
      </c>
      <c r="O23" s="1" t="s">
        <v>290</v>
      </c>
      <c r="P23" s="1" t="s">
        <v>60</v>
      </c>
      <c r="Q23" s="1" t="s">
        <v>60</v>
      </c>
      <c r="R23" s="1" t="s">
        <v>291</v>
      </c>
      <c r="S23" s="1" t="s">
        <v>292</v>
      </c>
      <c r="T23" s="1" t="s">
        <v>60</v>
      </c>
      <c r="U23" s="1" t="s">
        <v>293</v>
      </c>
      <c r="V23" s="1" t="s">
        <v>294</v>
      </c>
      <c r="W23" s="1" t="s">
        <v>295</v>
      </c>
      <c r="X23" s="1" t="s">
        <v>296</v>
      </c>
      <c r="Y23" s="1" t="s">
        <v>297</v>
      </c>
      <c r="Z23" s="1" t="s">
        <v>298</v>
      </c>
    </row>
    <row r="24" spans="1:26" x14ac:dyDescent="0.25">
      <c r="A24" s="1" t="s">
        <v>299</v>
      </c>
      <c r="B24" s="1" t="s">
        <v>300</v>
      </c>
      <c r="C24" s="1" t="s">
        <v>60</v>
      </c>
      <c r="D24" s="1" t="s">
        <v>301</v>
      </c>
      <c r="E24" s="1" t="s">
        <v>60</v>
      </c>
      <c r="F24" s="1" t="s">
        <v>302</v>
      </c>
      <c r="G24" s="1" t="s">
        <v>303</v>
      </c>
      <c r="H24" s="1" t="s">
        <v>60</v>
      </c>
      <c r="I24" s="1" t="s">
        <v>304</v>
      </c>
      <c r="J24" s="1" t="s">
        <v>305</v>
      </c>
      <c r="K24" s="1" t="s">
        <v>60</v>
      </c>
      <c r="L24" s="1" t="s">
        <v>306</v>
      </c>
      <c r="M24" s="1" t="s">
        <v>307</v>
      </c>
      <c r="N24" s="1" t="s">
        <v>60</v>
      </c>
      <c r="O24" s="1" t="s">
        <v>80</v>
      </c>
      <c r="P24" s="1" t="s">
        <v>308</v>
      </c>
      <c r="Q24" s="1" t="s">
        <v>60</v>
      </c>
      <c r="R24" s="1" t="s">
        <v>309</v>
      </c>
      <c r="S24" s="1" t="s">
        <v>310</v>
      </c>
      <c r="T24" s="1" t="s">
        <v>60</v>
      </c>
      <c r="U24" s="1" t="s">
        <v>237</v>
      </c>
      <c r="V24" s="1" t="s">
        <v>311</v>
      </c>
      <c r="W24" s="1" t="s">
        <v>312</v>
      </c>
      <c r="X24" s="1" t="s">
        <v>313</v>
      </c>
      <c r="Y24" s="1" t="s">
        <v>314</v>
      </c>
      <c r="Z24" s="1" t="s">
        <v>315</v>
      </c>
    </row>
    <row r="25" spans="1:26" x14ac:dyDescent="0.25">
      <c r="A25" s="1" t="s">
        <v>316</v>
      </c>
      <c r="B25" s="1" t="s">
        <v>317</v>
      </c>
      <c r="C25" s="1" t="s">
        <v>60</v>
      </c>
      <c r="D25" s="1" t="s">
        <v>318</v>
      </c>
      <c r="E25" s="1" t="s">
        <v>319</v>
      </c>
      <c r="F25" s="1" t="s">
        <v>320</v>
      </c>
      <c r="G25" s="1" t="s">
        <v>321</v>
      </c>
      <c r="H25" s="1" t="s">
        <v>100</v>
      </c>
      <c r="I25" s="1" t="s">
        <v>322</v>
      </c>
      <c r="J25" s="1" t="s">
        <v>323</v>
      </c>
      <c r="K25" s="1" t="s">
        <v>60</v>
      </c>
      <c r="L25" s="1" t="s">
        <v>324</v>
      </c>
      <c r="M25" s="1" t="s">
        <v>325</v>
      </c>
      <c r="N25" s="1" t="s">
        <v>60</v>
      </c>
      <c r="O25" s="1" t="s">
        <v>326</v>
      </c>
      <c r="P25" s="1" t="s">
        <v>327</v>
      </c>
      <c r="Q25" s="1" t="s">
        <v>328</v>
      </c>
      <c r="R25" s="1" t="s">
        <v>329</v>
      </c>
      <c r="S25" s="1" t="s">
        <v>234</v>
      </c>
      <c r="T25" s="1" t="s">
        <v>330</v>
      </c>
      <c r="U25" s="1" t="s">
        <v>312</v>
      </c>
      <c r="V25" s="1" t="s">
        <v>331</v>
      </c>
      <c r="W25" s="1" t="s">
        <v>332</v>
      </c>
      <c r="X25" s="1" t="s">
        <v>333</v>
      </c>
      <c r="Y25" s="1" t="s">
        <v>334</v>
      </c>
      <c r="Z25" s="1" t="s">
        <v>298</v>
      </c>
    </row>
    <row r="26" spans="1:26" x14ac:dyDescent="0.25">
      <c r="A26" s="1" t="s">
        <v>335</v>
      </c>
      <c r="B26" s="1" t="s">
        <v>336</v>
      </c>
      <c r="C26" s="1" t="s">
        <v>60</v>
      </c>
      <c r="D26" s="1" t="s">
        <v>337</v>
      </c>
      <c r="E26" s="1" t="s">
        <v>338</v>
      </c>
      <c r="F26" s="1" t="s">
        <v>339</v>
      </c>
      <c r="G26" s="1" t="s">
        <v>340</v>
      </c>
      <c r="H26" s="1" t="s">
        <v>341</v>
      </c>
      <c r="I26" s="1" t="s">
        <v>342</v>
      </c>
      <c r="J26" s="1" t="s">
        <v>343</v>
      </c>
      <c r="K26" s="1" t="s">
        <v>60</v>
      </c>
      <c r="L26" s="1" t="s">
        <v>344</v>
      </c>
      <c r="M26" s="1" t="s">
        <v>345</v>
      </c>
      <c r="N26" s="1" t="s">
        <v>60</v>
      </c>
      <c r="O26" s="1" t="s">
        <v>312</v>
      </c>
      <c r="P26" s="1" t="s">
        <v>346</v>
      </c>
      <c r="Q26" s="1" t="s">
        <v>347</v>
      </c>
      <c r="R26" s="1" t="s">
        <v>348</v>
      </c>
      <c r="S26" s="1" t="s">
        <v>349</v>
      </c>
      <c r="T26" s="1" t="s">
        <v>350</v>
      </c>
      <c r="U26" s="1" t="s">
        <v>351</v>
      </c>
      <c r="V26" s="1" t="s">
        <v>352</v>
      </c>
      <c r="W26" s="1" t="s">
        <v>353</v>
      </c>
      <c r="X26" s="1" t="s">
        <v>354</v>
      </c>
      <c r="Y26" s="1" t="s">
        <v>355</v>
      </c>
      <c r="Z26" s="1" t="s">
        <v>356</v>
      </c>
    </row>
    <row r="27" spans="1:26" x14ac:dyDescent="0.25">
      <c r="A27" s="1" t="s">
        <v>357</v>
      </c>
      <c r="B27" s="1" t="s">
        <v>358</v>
      </c>
      <c r="C27" s="1" t="s">
        <v>60</v>
      </c>
      <c r="D27" s="1" t="s">
        <v>359</v>
      </c>
      <c r="E27" s="1" t="s">
        <v>360</v>
      </c>
      <c r="F27" s="1" t="s">
        <v>361</v>
      </c>
      <c r="G27" s="1" t="s">
        <v>257</v>
      </c>
      <c r="H27" s="1" t="s">
        <v>362</v>
      </c>
      <c r="I27" s="1" t="s">
        <v>363</v>
      </c>
      <c r="J27" s="1" t="s">
        <v>274</v>
      </c>
      <c r="K27" s="1" t="s">
        <v>60</v>
      </c>
      <c r="L27" s="1" t="s">
        <v>364</v>
      </c>
      <c r="M27" s="1" t="s">
        <v>217</v>
      </c>
      <c r="N27" s="1" t="s">
        <v>60</v>
      </c>
      <c r="O27" s="1" t="s">
        <v>365</v>
      </c>
      <c r="P27" s="1" t="s">
        <v>366</v>
      </c>
      <c r="Q27" s="1" t="s">
        <v>367</v>
      </c>
      <c r="R27" s="1" t="s">
        <v>368</v>
      </c>
      <c r="S27" s="1" t="s">
        <v>369</v>
      </c>
      <c r="T27" s="1" t="s">
        <v>370</v>
      </c>
      <c r="U27" s="1" t="s">
        <v>371</v>
      </c>
      <c r="V27" s="1" t="s">
        <v>345</v>
      </c>
      <c r="W27" s="1" t="s">
        <v>372</v>
      </c>
      <c r="X27" s="1" t="s">
        <v>165</v>
      </c>
      <c r="Y27" s="1" t="s">
        <v>373</v>
      </c>
      <c r="Z27" s="1" t="s">
        <v>374</v>
      </c>
    </row>
    <row r="28" spans="1:26" x14ac:dyDescent="0.25">
      <c r="A28" s="8" t="s">
        <v>375</v>
      </c>
      <c r="B28" s="1">
        <v>113.28</v>
      </c>
      <c r="C28" s="1">
        <v>0</v>
      </c>
      <c r="D28" s="1">
        <v>8.1999999999999993</v>
      </c>
      <c r="E28" s="1">
        <v>3.04</v>
      </c>
      <c r="F28" s="1">
        <v>0.73</v>
      </c>
      <c r="G28" s="1">
        <v>0.62</v>
      </c>
      <c r="H28" s="1">
        <v>25.37</v>
      </c>
      <c r="I28" s="1">
        <v>8.33</v>
      </c>
      <c r="J28" s="1">
        <v>5.2</v>
      </c>
      <c r="K28" s="1">
        <v>0</v>
      </c>
      <c r="L28" s="1">
        <v>-0.5</v>
      </c>
      <c r="M28" s="1">
        <v>0.24</v>
      </c>
      <c r="N28" s="1">
        <v>0</v>
      </c>
      <c r="O28" s="1">
        <v>0.8</v>
      </c>
      <c r="P28" s="1">
        <v>2.48</v>
      </c>
      <c r="Q28" s="1">
        <v>5.71</v>
      </c>
      <c r="R28" s="1">
        <v>4.96</v>
      </c>
      <c r="S28" s="1">
        <v>1.85</v>
      </c>
      <c r="T28" s="1">
        <v>0.56000000000000005</v>
      </c>
      <c r="U28" s="1">
        <v>0.56999999999999995</v>
      </c>
      <c r="V28" s="1">
        <v>0.14000000000000001</v>
      </c>
      <c r="W28" s="1">
        <v>0.34</v>
      </c>
      <c r="X28" s="1">
        <v>10.11</v>
      </c>
      <c r="Y28" s="1">
        <v>1.63</v>
      </c>
      <c r="Z28" s="1">
        <v>32.9</v>
      </c>
    </row>
    <row r="30" spans="1:26" x14ac:dyDescent="0.25">
      <c r="C30" t="s">
        <v>377</v>
      </c>
    </row>
    <row r="31" spans="1:26" x14ac:dyDescent="0.25">
      <c r="C31" t="s">
        <v>56</v>
      </c>
      <c r="D31" t="s">
        <v>57</v>
      </c>
      <c r="F31" t="s">
        <v>376</v>
      </c>
      <c r="G31" t="s">
        <v>378</v>
      </c>
      <c r="I31" t="s">
        <v>379</v>
      </c>
      <c r="J31" t="s">
        <v>380</v>
      </c>
    </row>
    <row r="32" spans="1:26" x14ac:dyDescent="0.25">
      <c r="C32">
        <f>SUM(C28:N28)</f>
        <v>51.230000000000004</v>
      </c>
      <c r="D32" s="1">
        <f>SUM(O28:Z28)</f>
        <v>62.05</v>
      </c>
      <c r="F32" s="1">
        <f>SUM(C17:N17)</f>
        <v>111.23</v>
      </c>
      <c r="G32" s="1">
        <f>SUM(O17:Z17)</f>
        <v>124.41</v>
      </c>
      <c r="I32" s="1">
        <f>SUM(C21:N21)</f>
        <v>109.51</v>
      </c>
      <c r="J32" s="1">
        <f>SUM(O21:Z21)</f>
        <v>120.78</v>
      </c>
    </row>
    <row r="35" spans="3:25" x14ac:dyDescent="0.25">
      <c r="D35" s="18" t="s">
        <v>395</v>
      </c>
      <c r="F35" s="12" t="s">
        <v>405</v>
      </c>
      <c r="W35" t="s">
        <v>407</v>
      </c>
    </row>
    <row r="36" spans="3:25" x14ac:dyDescent="0.25">
      <c r="C36" s="23"/>
      <c r="D36" s="19">
        <v>51094</v>
      </c>
      <c r="F36" s="6"/>
      <c r="G36" s="4" t="s">
        <v>396</v>
      </c>
      <c r="H36" s="4" t="s">
        <v>397</v>
      </c>
      <c r="I36" s="4" t="s">
        <v>398</v>
      </c>
      <c r="J36" s="4" t="s">
        <v>404</v>
      </c>
      <c r="K36" s="5" t="s">
        <v>402</v>
      </c>
      <c r="L36" s="29"/>
      <c r="M36" s="29"/>
      <c r="N36" s="29"/>
      <c r="P36" s="28"/>
      <c r="Q36" s="29"/>
      <c r="R36" s="29"/>
      <c r="S36" s="29"/>
      <c r="T36" s="13"/>
      <c r="U36" s="9"/>
      <c r="V36" s="10" t="s">
        <v>383</v>
      </c>
      <c r="W36" s="10" t="s">
        <v>385</v>
      </c>
      <c r="X36" s="11" t="s">
        <v>384</v>
      </c>
    </row>
    <row r="37" spans="3:25" x14ac:dyDescent="0.25">
      <c r="C37" s="23"/>
      <c r="F37" s="2" t="s">
        <v>399</v>
      </c>
      <c r="G37">
        <v>0.77900000000000003</v>
      </c>
      <c r="H37">
        <f>$D$36*G37</f>
        <v>39802.226000000002</v>
      </c>
      <c r="I37">
        <v>0.44800000000000001</v>
      </c>
      <c r="J37">
        <f>H37*I37</f>
        <v>17831.397248000001</v>
      </c>
      <c r="K37" s="3">
        <f>J37/$J$40</f>
        <v>0.92327879955131331</v>
      </c>
      <c r="L37" s="30"/>
      <c r="M37" s="29"/>
      <c r="N37" s="29"/>
      <c r="P37" s="29"/>
      <c r="Q37" s="30"/>
      <c r="R37" s="29"/>
      <c r="S37" s="29"/>
      <c r="U37" s="2" t="s">
        <v>391</v>
      </c>
      <c r="V37" s="1">
        <f>O28</f>
        <v>0.8</v>
      </c>
      <c r="W37">
        <v>0.85</v>
      </c>
      <c r="X37" s="3">
        <f>V37*W37</f>
        <v>0.68</v>
      </c>
    </row>
    <row r="38" spans="3:25" x14ac:dyDescent="0.25">
      <c r="C38" s="23"/>
      <c r="F38" s="2" t="s">
        <v>400</v>
      </c>
      <c r="G38">
        <v>0.192</v>
      </c>
      <c r="H38">
        <f>$D$36*G38</f>
        <v>9810.0480000000007</v>
      </c>
      <c r="I38">
        <v>0</v>
      </c>
      <c r="J38">
        <f t="shared" ref="J38:J39" si="0">H38*I38</f>
        <v>0</v>
      </c>
      <c r="K38" s="3">
        <f>J38/$J$40</f>
        <v>0</v>
      </c>
      <c r="L38" s="30"/>
      <c r="M38" s="31" t="s">
        <v>406</v>
      </c>
      <c r="N38" s="29"/>
      <c r="P38" s="29"/>
      <c r="Q38" s="30"/>
      <c r="R38" s="29"/>
      <c r="S38" s="29"/>
      <c r="U38" s="2" t="s">
        <v>389</v>
      </c>
      <c r="V38" s="1">
        <f>P28</f>
        <v>2.48</v>
      </c>
      <c r="W38">
        <v>0.95</v>
      </c>
      <c r="X38" s="3">
        <f t="shared" ref="X38:X44" si="1">V38*W38</f>
        <v>2.3559999999999999</v>
      </c>
    </row>
    <row r="39" spans="3:25" x14ac:dyDescent="0.25">
      <c r="C39" s="23"/>
      <c r="F39" s="2" t="s">
        <v>401</v>
      </c>
      <c r="G39">
        <v>2.9000000000000001E-2</v>
      </c>
      <c r="H39">
        <f>$D$36*G39</f>
        <v>1481.7260000000001</v>
      </c>
      <c r="I39">
        <v>1</v>
      </c>
      <c r="J39">
        <f t="shared" si="0"/>
        <v>1481.7260000000001</v>
      </c>
      <c r="K39" s="3">
        <f>J39/$J$40</f>
        <v>7.6721200448686758E-2</v>
      </c>
      <c r="L39" s="30"/>
      <c r="M39" s="29"/>
      <c r="N39" s="29"/>
      <c r="P39" s="29"/>
      <c r="Q39" s="30"/>
      <c r="R39" s="29"/>
      <c r="S39" s="29"/>
      <c r="U39" s="2" t="s">
        <v>390</v>
      </c>
      <c r="V39" s="1">
        <f>Q28+R28+S28</f>
        <v>12.52</v>
      </c>
      <c r="W39">
        <v>0.93</v>
      </c>
      <c r="X39" s="3">
        <f t="shared" si="1"/>
        <v>11.643600000000001</v>
      </c>
    </row>
    <row r="40" spans="3:25" x14ac:dyDescent="0.25">
      <c r="C40" s="23"/>
      <c r="F40" s="6" t="s">
        <v>392</v>
      </c>
      <c r="G40" s="4"/>
      <c r="H40" s="4"/>
      <c r="I40" s="4"/>
      <c r="J40" s="4">
        <f>SUM(J37:J39)</f>
        <v>19313.123248</v>
      </c>
      <c r="K40" s="5"/>
      <c r="L40" s="30"/>
      <c r="M40" s="29"/>
      <c r="N40" s="29"/>
      <c r="P40" s="29"/>
      <c r="Q40" s="30"/>
      <c r="R40" s="29"/>
      <c r="S40" s="29"/>
      <c r="U40" s="2" t="s">
        <v>386</v>
      </c>
      <c r="V40" s="1">
        <f>T28+U28+V28</f>
        <v>1.27</v>
      </c>
      <c r="W40">
        <v>0.87</v>
      </c>
      <c r="X40" s="3">
        <f t="shared" si="1"/>
        <v>1.1049</v>
      </c>
    </row>
    <row r="41" spans="3:25" x14ac:dyDescent="0.25">
      <c r="C41" s="23"/>
      <c r="D41" s="23"/>
      <c r="E41" s="23"/>
      <c r="F41" s="24"/>
      <c r="G41" s="25"/>
      <c r="H41" s="24"/>
      <c r="I41" s="24"/>
      <c r="P41" s="29"/>
      <c r="Q41" s="30"/>
      <c r="R41" s="29"/>
      <c r="S41" s="29"/>
      <c r="U41" s="2" t="s">
        <v>382</v>
      </c>
      <c r="V41" s="1">
        <f>W28</f>
        <v>0.34</v>
      </c>
      <c r="W41">
        <v>0.45</v>
      </c>
      <c r="X41" s="3">
        <f t="shared" si="1"/>
        <v>0.15300000000000002</v>
      </c>
    </row>
    <row r="42" spans="3:25" x14ac:dyDescent="0.25">
      <c r="C42" s="23"/>
      <c r="D42" s="23"/>
      <c r="E42" s="23"/>
      <c r="F42" s="23"/>
      <c r="G42" s="23"/>
      <c r="H42" s="23"/>
      <c r="I42" s="23"/>
      <c r="P42" s="29"/>
      <c r="Q42" s="30"/>
      <c r="R42" s="29"/>
      <c r="S42" s="29"/>
      <c r="U42" s="2" t="s">
        <v>388</v>
      </c>
      <c r="V42" s="1">
        <f>X28</f>
        <v>10.11</v>
      </c>
      <c r="W42">
        <v>0.86</v>
      </c>
      <c r="X42" s="3">
        <f t="shared" si="1"/>
        <v>8.6945999999999994</v>
      </c>
    </row>
    <row r="43" spans="3:25" x14ac:dyDescent="0.25">
      <c r="C43" s="23"/>
      <c r="D43" s="23"/>
      <c r="E43" s="23"/>
      <c r="F43" s="23"/>
      <c r="G43" s="23"/>
      <c r="H43" s="23"/>
      <c r="I43" s="23"/>
      <c r="P43" s="29"/>
      <c r="Q43" s="30"/>
      <c r="R43" s="29"/>
      <c r="S43" s="29"/>
      <c r="U43" s="2" t="s">
        <v>387</v>
      </c>
      <c r="V43" s="1">
        <f>Y28</f>
        <v>1.63</v>
      </c>
      <c r="W43">
        <v>0.82</v>
      </c>
      <c r="X43" s="3">
        <f t="shared" si="1"/>
        <v>1.3365999999999998</v>
      </c>
    </row>
    <row r="44" spans="3:25" x14ac:dyDescent="0.25">
      <c r="C44" s="23"/>
      <c r="D44" s="23"/>
      <c r="E44" s="23"/>
      <c r="F44" s="23"/>
      <c r="G44" s="23"/>
      <c r="H44" s="23"/>
      <c r="I44" s="23"/>
      <c r="P44" s="29"/>
      <c r="Q44" s="29"/>
      <c r="R44" s="29"/>
      <c r="S44" s="29"/>
      <c r="U44" s="2" t="s">
        <v>381</v>
      </c>
      <c r="V44" s="1">
        <f>Z28</f>
        <v>32.9</v>
      </c>
      <c r="W44">
        <v>1</v>
      </c>
      <c r="X44" s="3">
        <f t="shared" si="1"/>
        <v>32.9</v>
      </c>
    </row>
    <row r="45" spans="3:25" x14ac:dyDescent="0.25">
      <c r="C45" s="26"/>
      <c r="D45" s="23"/>
      <c r="E45" s="23"/>
      <c r="F45" s="26"/>
      <c r="G45" s="23"/>
      <c r="H45" s="23"/>
      <c r="I45" s="23"/>
      <c r="P45" s="29"/>
      <c r="Q45" s="30"/>
      <c r="R45" s="29"/>
      <c r="S45" s="29"/>
      <c r="U45" s="6" t="s">
        <v>392</v>
      </c>
      <c r="V45" s="7">
        <f>SUM(V37:V44)</f>
        <v>62.05</v>
      </c>
      <c r="W45" s="7"/>
      <c r="X45" s="15">
        <f t="shared" ref="X45" si="2">SUM(X37:X44)</f>
        <v>58.868700000000004</v>
      </c>
    </row>
    <row r="46" spans="3:25" x14ac:dyDescent="0.25">
      <c r="C46" s="23"/>
      <c r="D46" s="27"/>
      <c r="E46" s="23"/>
      <c r="F46" s="23"/>
      <c r="G46" s="27"/>
      <c r="H46" s="23"/>
      <c r="I46" s="23"/>
      <c r="U46" s="6" t="s">
        <v>403</v>
      </c>
      <c r="V46" s="4"/>
      <c r="W46" s="4">
        <v>1.0774999999999999</v>
      </c>
      <c r="X46" s="5">
        <f>X45*W46</f>
        <v>63.43102425</v>
      </c>
      <c r="Y46" t="s">
        <v>408</v>
      </c>
    </row>
    <row r="47" spans="3:25" x14ac:dyDescent="0.25">
      <c r="C47" s="23"/>
      <c r="D47" s="27"/>
      <c r="E47" s="23"/>
      <c r="F47" s="23"/>
      <c r="G47" s="27"/>
      <c r="H47" s="23"/>
      <c r="I47" s="23"/>
      <c r="U47" s="6" t="s">
        <v>393</v>
      </c>
      <c r="V47" s="7">
        <f>4.16+2.94*7/15</f>
        <v>5.532</v>
      </c>
      <c r="W47" s="4">
        <v>1</v>
      </c>
      <c r="X47" s="15">
        <f>V47*W47</f>
        <v>5.532</v>
      </c>
      <c r="Y47" t="s">
        <v>409</v>
      </c>
    </row>
    <row r="48" spans="3:25" x14ac:dyDescent="0.25">
      <c r="C48" s="23"/>
      <c r="D48" s="27"/>
      <c r="E48" s="23"/>
      <c r="F48" s="23"/>
      <c r="G48" s="27"/>
      <c r="H48" s="23"/>
      <c r="I48" s="23"/>
      <c r="U48" s="14" t="s">
        <v>392</v>
      </c>
      <c r="V48" s="17">
        <f>V45-V47</f>
        <v>56.518000000000001</v>
      </c>
      <c r="W48" s="16"/>
      <c r="X48" s="22">
        <f>X46-X47</f>
        <v>57.899024249999997</v>
      </c>
    </row>
    <row r="49" spans="3:24" x14ac:dyDescent="0.25">
      <c r="C49" s="23"/>
      <c r="D49" s="27"/>
      <c r="E49" s="23"/>
      <c r="F49" s="23"/>
      <c r="G49" s="27"/>
      <c r="H49" s="23"/>
      <c r="I49" s="23"/>
    </row>
    <row r="50" spans="3:24" x14ac:dyDescent="0.25">
      <c r="C50" s="23"/>
      <c r="D50" s="23"/>
      <c r="E50" s="23"/>
      <c r="F50" s="23"/>
      <c r="G50" s="27"/>
      <c r="H50" s="23"/>
      <c r="I50" s="23"/>
    </row>
    <row r="51" spans="3:24" x14ac:dyDescent="0.25">
      <c r="C51" s="23"/>
      <c r="D51" s="23"/>
      <c r="E51" s="23"/>
      <c r="F51" s="23"/>
      <c r="G51" s="27"/>
      <c r="H51" s="23"/>
      <c r="I51" s="23"/>
      <c r="X51" s="18" t="s">
        <v>394</v>
      </c>
    </row>
    <row r="52" spans="3:24" x14ac:dyDescent="0.25">
      <c r="X52" s="32">
        <f>X48/V48</f>
        <v>1.024435122438869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A237-9944-44F0-A274-302089A15361}">
  <dimension ref="A1:AF28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RowHeight="15" x14ac:dyDescent="0.25"/>
  <cols>
    <col min="1" max="1" width="10.85546875" bestFit="1" customWidth="1"/>
    <col min="2" max="2" width="7.7109375" bestFit="1" customWidth="1"/>
    <col min="3" max="3" width="19.5703125" bestFit="1" customWidth="1"/>
    <col min="4" max="4" width="18.5703125" bestFit="1" customWidth="1"/>
    <col min="5" max="5" width="19.140625" bestFit="1" customWidth="1"/>
    <col min="6" max="6" width="28.85546875" bestFit="1" customWidth="1"/>
    <col min="7" max="7" width="25.140625" bestFit="1" customWidth="1"/>
    <col min="8" max="8" width="18.28515625" bestFit="1" customWidth="1"/>
    <col min="9" max="9" width="18.7109375" bestFit="1" customWidth="1"/>
    <col min="10" max="10" width="18.42578125" bestFit="1" customWidth="1"/>
    <col min="11" max="11" width="28.140625" bestFit="1" customWidth="1"/>
    <col min="12" max="12" width="28.5703125" bestFit="1" customWidth="1"/>
    <col min="13" max="13" width="30.5703125" bestFit="1" customWidth="1"/>
    <col min="14" max="14" width="31.5703125" bestFit="1" customWidth="1"/>
    <col min="15" max="15" width="21.28515625" bestFit="1" customWidth="1"/>
    <col min="16" max="16" width="21.140625" bestFit="1" customWidth="1"/>
    <col min="17" max="17" width="24.140625" bestFit="1" customWidth="1"/>
    <col min="18" max="18" width="24.28515625" bestFit="1" customWidth="1"/>
    <col min="19" max="19" width="23.28515625" bestFit="1" customWidth="1"/>
    <col min="20" max="20" width="24" bestFit="1" customWidth="1"/>
    <col min="21" max="21" width="33.5703125" bestFit="1" customWidth="1"/>
    <col min="22" max="22" width="29.5703125" bestFit="1" customWidth="1"/>
    <col min="23" max="23" width="23" bestFit="1" customWidth="1"/>
    <col min="24" max="24" width="23.42578125" bestFit="1" customWidth="1"/>
    <col min="25" max="25" width="23.140625" bestFit="1" customWidth="1"/>
    <col min="26" max="26" width="32.85546875" bestFit="1" customWidth="1"/>
    <col min="27" max="27" width="33.28515625" bestFit="1" customWidth="1"/>
    <col min="28" max="28" width="35.28515625" bestFit="1" customWidth="1"/>
    <col min="29" max="29" width="36.42578125" bestFit="1" customWidth="1"/>
    <col min="30" max="30" width="26" bestFit="1" customWidth="1"/>
    <col min="31" max="31" width="25.85546875" bestFit="1" customWidth="1"/>
    <col min="32" max="32" width="28.85546875" bestFit="1" customWidth="1"/>
  </cols>
  <sheetData>
    <row r="1" spans="1:32" x14ac:dyDescent="0.2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25">
      <c r="A2">
        <v>2000</v>
      </c>
      <c r="B2">
        <v>244.68</v>
      </c>
      <c r="C2">
        <v>0</v>
      </c>
      <c r="D2">
        <v>0.8</v>
      </c>
      <c r="E2">
        <v>0</v>
      </c>
      <c r="F2">
        <v>3.19</v>
      </c>
      <c r="G2">
        <v>0</v>
      </c>
      <c r="H2">
        <v>0</v>
      </c>
      <c r="I2">
        <v>0</v>
      </c>
      <c r="J2">
        <v>0</v>
      </c>
      <c r="K2">
        <v>29.95</v>
      </c>
      <c r="L2">
        <v>44.93</v>
      </c>
      <c r="M2">
        <v>0</v>
      </c>
      <c r="N2">
        <v>0.95</v>
      </c>
      <c r="O2">
        <v>0</v>
      </c>
      <c r="P2">
        <v>0</v>
      </c>
      <c r="Q2">
        <v>0</v>
      </c>
      <c r="R2">
        <v>1.1599999999999999</v>
      </c>
      <c r="S2">
        <v>56.86</v>
      </c>
      <c r="T2">
        <v>6.4</v>
      </c>
      <c r="U2">
        <v>33.47</v>
      </c>
      <c r="V2">
        <v>3.56</v>
      </c>
      <c r="W2">
        <v>2.66</v>
      </c>
      <c r="X2">
        <v>7.33</v>
      </c>
      <c r="Y2">
        <v>8.43</v>
      </c>
      <c r="Z2">
        <v>18.3</v>
      </c>
      <c r="AA2">
        <v>9.2200000000000006</v>
      </c>
      <c r="AB2">
        <v>4.6100000000000003</v>
      </c>
      <c r="AC2">
        <v>3.71</v>
      </c>
      <c r="AD2">
        <v>3.25</v>
      </c>
      <c r="AE2">
        <v>5.9</v>
      </c>
      <c r="AF2">
        <v>0</v>
      </c>
    </row>
    <row r="3" spans="1:32" x14ac:dyDescent="0.25">
      <c r="A3">
        <v>2001</v>
      </c>
      <c r="B3">
        <v>243.74</v>
      </c>
      <c r="C3">
        <v>0</v>
      </c>
      <c r="D3">
        <v>0.46</v>
      </c>
      <c r="E3">
        <v>0</v>
      </c>
      <c r="F3">
        <v>1.84</v>
      </c>
      <c r="G3">
        <v>0</v>
      </c>
      <c r="H3">
        <v>0</v>
      </c>
      <c r="I3">
        <v>0</v>
      </c>
      <c r="J3">
        <v>0</v>
      </c>
      <c r="K3">
        <v>29.43</v>
      </c>
      <c r="L3">
        <v>44.14</v>
      </c>
      <c r="M3">
        <v>0</v>
      </c>
      <c r="N3">
        <v>0.95</v>
      </c>
      <c r="O3">
        <v>0</v>
      </c>
      <c r="P3">
        <v>0</v>
      </c>
      <c r="Q3">
        <v>0</v>
      </c>
      <c r="R3">
        <v>1.35</v>
      </c>
      <c r="S3">
        <v>55.69</v>
      </c>
      <c r="T3">
        <v>6.15</v>
      </c>
      <c r="U3">
        <v>38.44</v>
      </c>
      <c r="V3">
        <v>3.36</v>
      </c>
      <c r="W3">
        <v>2.6</v>
      </c>
      <c r="X3">
        <v>6.98</v>
      </c>
      <c r="Y3">
        <v>8.31</v>
      </c>
      <c r="Z3">
        <v>18.190000000000001</v>
      </c>
      <c r="AA3">
        <v>9.1999999999999993</v>
      </c>
      <c r="AB3">
        <v>4.5999999999999996</v>
      </c>
      <c r="AC3">
        <v>3.64</v>
      </c>
      <c r="AD3">
        <v>2.63</v>
      </c>
      <c r="AE3">
        <v>5.78</v>
      </c>
      <c r="AF3">
        <v>0</v>
      </c>
    </row>
    <row r="4" spans="1:32" x14ac:dyDescent="0.25">
      <c r="A4">
        <v>2002</v>
      </c>
      <c r="B4">
        <v>227.62</v>
      </c>
      <c r="C4">
        <v>0</v>
      </c>
      <c r="D4">
        <v>0.46</v>
      </c>
      <c r="E4">
        <v>0</v>
      </c>
      <c r="F4">
        <v>1.82</v>
      </c>
      <c r="G4">
        <v>0</v>
      </c>
      <c r="H4">
        <v>0</v>
      </c>
      <c r="I4">
        <v>0</v>
      </c>
      <c r="J4">
        <v>0</v>
      </c>
      <c r="K4">
        <v>29.36</v>
      </c>
      <c r="L4">
        <v>44.03</v>
      </c>
      <c r="M4">
        <v>0</v>
      </c>
      <c r="N4">
        <v>0.95</v>
      </c>
      <c r="O4">
        <v>0</v>
      </c>
      <c r="P4">
        <v>0</v>
      </c>
      <c r="Q4">
        <v>0</v>
      </c>
      <c r="R4">
        <v>1.25</v>
      </c>
      <c r="S4">
        <v>44.57</v>
      </c>
      <c r="T4">
        <v>6.66</v>
      </c>
      <c r="U4">
        <v>33.299999999999997</v>
      </c>
      <c r="V4">
        <v>3.54</v>
      </c>
      <c r="W4">
        <v>2.54</v>
      </c>
      <c r="X4">
        <v>7.17</v>
      </c>
      <c r="Y4">
        <v>8.35</v>
      </c>
      <c r="Z4">
        <v>17.03</v>
      </c>
      <c r="AA4">
        <v>9.81</v>
      </c>
      <c r="AB4">
        <v>4.91</v>
      </c>
      <c r="AC4">
        <v>4.0999999999999996</v>
      </c>
      <c r="AD4">
        <v>2.17</v>
      </c>
      <c r="AE4">
        <v>5.61</v>
      </c>
      <c r="AF4">
        <v>0</v>
      </c>
    </row>
    <row r="5" spans="1:32" x14ac:dyDescent="0.25">
      <c r="A5">
        <v>2003</v>
      </c>
      <c r="B5">
        <v>227.97</v>
      </c>
      <c r="C5">
        <v>0</v>
      </c>
      <c r="D5">
        <v>0.43</v>
      </c>
      <c r="E5">
        <v>0</v>
      </c>
      <c r="F5">
        <v>1.74</v>
      </c>
      <c r="G5">
        <v>0</v>
      </c>
      <c r="H5">
        <v>0</v>
      </c>
      <c r="I5">
        <v>0</v>
      </c>
      <c r="J5">
        <v>0</v>
      </c>
      <c r="K5">
        <v>29.37</v>
      </c>
      <c r="L5">
        <v>44.06</v>
      </c>
      <c r="M5">
        <v>0</v>
      </c>
      <c r="N5">
        <v>0.95</v>
      </c>
      <c r="O5">
        <v>0</v>
      </c>
      <c r="P5">
        <v>0</v>
      </c>
      <c r="Q5">
        <v>0</v>
      </c>
      <c r="R5">
        <v>1.6</v>
      </c>
      <c r="S5">
        <v>45.89</v>
      </c>
      <c r="T5">
        <v>7.23</v>
      </c>
      <c r="U5">
        <v>24.65</v>
      </c>
      <c r="V5">
        <v>3.92</v>
      </c>
      <c r="W5">
        <v>2.39</v>
      </c>
      <c r="X5">
        <v>7.29</v>
      </c>
      <c r="Y5">
        <v>12.12</v>
      </c>
      <c r="Z5">
        <v>16.2</v>
      </c>
      <c r="AA5">
        <v>10.54</v>
      </c>
      <c r="AB5">
        <v>5.27</v>
      </c>
      <c r="AC5">
        <v>4.5199999999999996</v>
      </c>
      <c r="AD5">
        <v>4.57</v>
      </c>
      <c r="AE5">
        <v>5.23</v>
      </c>
      <c r="AF5">
        <v>0</v>
      </c>
    </row>
    <row r="6" spans="1:32" x14ac:dyDescent="0.25">
      <c r="A6">
        <v>2004</v>
      </c>
      <c r="B6">
        <v>227.35</v>
      </c>
      <c r="C6">
        <v>0</v>
      </c>
      <c r="D6">
        <v>0.44</v>
      </c>
      <c r="E6">
        <v>0</v>
      </c>
      <c r="F6">
        <v>1.77</v>
      </c>
      <c r="G6">
        <v>0</v>
      </c>
      <c r="H6">
        <v>0</v>
      </c>
      <c r="I6">
        <v>0</v>
      </c>
      <c r="J6">
        <v>0</v>
      </c>
      <c r="K6">
        <v>31.02</v>
      </c>
      <c r="L6">
        <v>46.53</v>
      </c>
      <c r="M6">
        <v>0</v>
      </c>
      <c r="N6">
        <v>0.95</v>
      </c>
      <c r="O6">
        <v>0</v>
      </c>
      <c r="P6">
        <v>0</v>
      </c>
      <c r="Q6">
        <v>0</v>
      </c>
      <c r="R6">
        <v>1.74</v>
      </c>
      <c r="S6">
        <v>44.47</v>
      </c>
      <c r="T6">
        <v>7.71</v>
      </c>
      <c r="U6">
        <v>21.22</v>
      </c>
      <c r="V6">
        <v>3.75</v>
      </c>
      <c r="W6">
        <v>2.4900000000000002</v>
      </c>
      <c r="X6">
        <v>6.94</v>
      </c>
      <c r="Y6">
        <v>12.29</v>
      </c>
      <c r="Z6">
        <v>16.09</v>
      </c>
      <c r="AA6">
        <v>10.29</v>
      </c>
      <c r="AB6">
        <v>5.14</v>
      </c>
      <c r="AC6">
        <v>4.37</v>
      </c>
      <c r="AD6">
        <v>4.6399999999999997</v>
      </c>
      <c r="AE6">
        <v>5.47</v>
      </c>
      <c r="AF6">
        <v>0</v>
      </c>
    </row>
    <row r="7" spans="1:32" x14ac:dyDescent="0.25">
      <c r="A7">
        <v>2005</v>
      </c>
      <c r="B7">
        <v>225.59</v>
      </c>
      <c r="C7">
        <v>0</v>
      </c>
      <c r="D7">
        <v>1.1499999999999999</v>
      </c>
      <c r="E7">
        <v>0</v>
      </c>
      <c r="F7">
        <v>4.5999999999999996</v>
      </c>
      <c r="G7">
        <v>0</v>
      </c>
      <c r="H7">
        <v>0</v>
      </c>
      <c r="I7">
        <v>0</v>
      </c>
      <c r="J7">
        <v>0</v>
      </c>
      <c r="K7">
        <v>32.6</v>
      </c>
      <c r="L7">
        <v>48.9</v>
      </c>
      <c r="M7">
        <v>0</v>
      </c>
      <c r="N7">
        <v>0.95</v>
      </c>
      <c r="O7">
        <v>0</v>
      </c>
      <c r="P7">
        <v>0</v>
      </c>
      <c r="Q7">
        <v>0</v>
      </c>
      <c r="R7">
        <v>3.15</v>
      </c>
      <c r="S7">
        <v>39.18</v>
      </c>
      <c r="T7">
        <v>7.42</v>
      </c>
      <c r="U7">
        <v>19.079999999999998</v>
      </c>
      <c r="V7">
        <v>3.35</v>
      </c>
      <c r="W7">
        <v>2.57</v>
      </c>
      <c r="X7">
        <v>7.02</v>
      </c>
      <c r="Y7">
        <v>10.98</v>
      </c>
      <c r="Z7">
        <v>17</v>
      </c>
      <c r="AA7">
        <v>10.73</v>
      </c>
      <c r="AB7">
        <v>5.37</v>
      </c>
      <c r="AC7">
        <v>4.55</v>
      </c>
      <c r="AD7">
        <v>1.18</v>
      </c>
      <c r="AE7">
        <v>5.81</v>
      </c>
      <c r="AF7">
        <v>0</v>
      </c>
    </row>
    <row r="8" spans="1:32" x14ac:dyDescent="0.25">
      <c r="A8">
        <v>2006</v>
      </c>
      <c r="B8">
        <v>228.36</v>
      </c>
      <c r="C8">
        <v>0</v>
      </c>
      <c r="D8">
        <v>1.38</v>
      </c>
      <c r="E8">
        <v>0</v>
      </c>
      <c r="F8">
        <v>5.53</v>
      </c>
      <c r="G8">
        <v>0</v>
      </c>
      <c r="H8">
        <v>0</v>
      </c>
      <c r="I8">
        <v>0</v>
      </c>
      <c r="J8">
        <v>0</v>
      </c>
      <c r="K8">
        <v>30.12</v>
      </c>
      <c r="L8">
        <v>45.18</v>
      </c>
      <c r="M8">
        <v>0</v>
      </c>
      <c r="N8">
        <v>0.95</v>
      </c>
      <c r="O8">
        <v>0</v>
      </c>
      <c r="P8">
        <v>0</v>
      </c>
      <c r="Q8">
        <v>0</v>
      </c>
      <c r="R8">
        <v>3.25</v>
      </c>
      <c r="S8">
        <v>37.83</v>
      </c>
      <c r="T8">
        <v>8.48</v>
      </c>
      <c r="U8">
        <v>22.77</v>
      </c>
      <c r="V8">
        <v>4.34</v>
      </c>
      <c r="W8">
        <v>2.65</v>
      </c>
      <c r="X8">
        <v>7.32</v>
      </c>
      <c r="Y8">
        <v>12.5</v>
      </c>
      <c r="Z8">
        <v>12.42</v>
      </c>
      <c r="AA8">
        <v>13.14</v>
      </c>
      <c r="AB8">
        <v>6.57</v>
      </c>
      <c r="AC8">
        <v>5.46</v>
      </c>
      <c r="AD8">
        <v>2.37</v>
      </c>
      <c r="AE8">
        <v>6.1</v>
      </c>
      <c r="AF8">
        <v>0</v>
      </c>
    </row>
    <row r="9" spans="1:32" x14ac:dyDescent="0.25">
      <c r="A9">
        <v>2007</v>
      </c>
      <c r="B9">
        <v>228.01</v>
      </c>
      <c r="C9">
        <v>0</v>
      </c>
      <c r="D9">
        <v>1.54</v>
      </c>
      <c r="E9">
        <v>0</v>
      </c>
      <c r="F9">
        <v>6.16</v>
      </c>
      <c r="G9">
        <v>0</v>
      </c>
      <c r="H9">
        <v>0</v>
      </c>
      <c r="I9">
        <v>0</v>
      </c>
      <c r="J9">
        <v>0</v>
      </c>
      <c r="K9">
        <v>30.49</v>
      </c>
      <c r="L9">
        <v>45.74</v>
      </c>
      <c r="M9">
        <v>0</v>
      </c>
      <c r="N9">
        <v>0.95</v>
      </c>
      <c r="O9">
        <v>0</v>
      </c>
      <c r="P9">
        <v>0</v>
      </c>
      <c r="Q9">
        <v>0</v>
      </c>
      <c r="R9">
        <v>2.85</v>
      </c>
      <c r="S9">
        <v>35.159999999999997</v>
      </c>
      <c r="T9">
        <v>9.99</v>
      </c>
      <c r="U9">
        <v>22.53</v>
      </c>
      <c r="V9">
        <v>4.22</v>
      </c>
      <c r="W9">
        <v>2.25</v>
      </c>
      <c r="X9">
        <v>6.83</v>
      </c>
      <c r="Y9">
        <v>12.32</v>
      </c>
      <c r="Z9">
        <v>9.11</v>
      </c>
      <c r="AA9">
        <v>15.78</v>
      </c>
      <c r="AB9">
        <v>7.89</v>
      </c>
      <c r="AC9">
        <v>6.84</v>
      </c>
      <c r="AD9">
        <v>2.33</v>
      </c>
      <c r="AE9">
        <v>5.04</v>
      </c>
      <c r="AF9">
        <v>0</v>
      </c>
    </row>
    <row r="10" spans="1:32" x14ac:dyDescent="0.25">
      <c r="A10">
        <v>2008</v>
      </c>
      <c r="B10">
        <v>234.12</v>
      </c>
      <c r="C10">
        <v>0</v>
      </c>
      <c r="D10">
        <v>1.49</v>
      </c>
      <c r="E10">
        <v>0</v>
      </c>
      <c r="F10">
        <v>5.98</v>
      </c>
      <c r="G10">
        <v>0</v>
      </c>
      <c r="H10">
        <v>0</v>
      </c>
      <c r="I10">
        <v>0</v>
      </c>
      <c r="J10">
        <v>0</v>
      </c>
      <c r="K10">
        <v>34.74</v>
      </c>
      <c r="L10">
        <v>52.12</v>
      </c>
      <c r="M10">
        <v>0</v>
      </c>
      <c r="N10">
        <v>0.95</v>
      </c>
      <c r="O10">
        <v>0</v>
      </c>
      <c r="P10">
        <v>0</v>
      </c>
      <c r="Q10">
        <v>0</v>
      </c>
      <c r="R10">
        <v>2.66</v>
      </c>
      <c r="S10">
        <v>37.25</v>
      </c>
      <c r="T10">
        <v>8.7799999999999994</v>
      </c>
      <c r="U10">
        <v>19.61</v>
      </c>
      <c r="V10">
        <v>3.4</v>
      </c>
      <c r="W10">
        <v>2.23</v>
      </c>
      <c r="X10">
        <v>6.66</v>
      </c>
      <c r="Y10">
        <v>11.2</v>
      </c>
      <c r="Z10">
        <v>5.77</v>
      </c>
      <c r="AA10">
        <v>16.170000000000002</v>
      </c>
      <c r="AB10">
        <v>8.09</v>
      </c>
      <c r="AC10">
        <v>7.04</v>
      </c>
      <c r="AD10">
        <v>5.0599999999999996</v>
      </c>
      <c r="AE10">
        <v>4.9400000000000004</v>
      </c>
      <c r="AF10">
        <v>0</v>
      </c>
    </row>
    <row r="11" spans="1:32" x14ac:dyDescent="0.25">
      <c r="A11">
        <v>2009</v>
      </c>
      <c r="B11">
        <v>199.72</v>
      </c>
      <c r="C11">
        <v>0</v>
      </c>
      <c r="D11">
        <v>1.44</v>
      </c>
      <c r="E11">
        <v>0</v>
      </c>
      <c r="F11">
        <v>5.78</v>
      </c>
      <c r="G11">
        <v>0</v>
      </c>
      <c r="H11">
        <v>0</v>
      </c>
      <c r="I11">
        <v>0</v>
      </c>
      <c r="J11">
        <v>0</v>
      </c>
      <c r="K11">
        <v>31.91</v>
      </c>
      <c r="L11">
        <v>47.87</v>
      </c>
      <c r="M11">
        <v>0</v>
      </c>
      <c r="N11">
        <v>0.95</v>
      </c>
      <c r="O11">
        <v>0</v>
      </c>
      <c r="P11">
        <v>0</v>
      </c>
      <c r="Q11">
        <v>0</v>
      </c>
      <c r="R11">
        <v>2.08</v>
      </c>
      <c r="S11">
        <v>19.62</v>
      </c>
      <c r="T11">
        <v>8.99</v>
      </c>
      <c r="U11">
        <v>17.399999999999999</v>
      </c>
      <c r="V11">
        <v>2.44</v>
      </c>
      <c r="W11">
        <v>2.0299999999999998</v>
      </c>
      <c r="X11">
        <v>5.3</v>
      </c>
      <c r="Y11">
        <v>12.66</v>
      </c>
      <c r="Z11">
        <v>8.4600000000000009</v>
      </c>
      <c r="AA11">
        <v>13.38</v>
      </c>
      <c r="AB11">
        <v>6.69</v>
      </c>
      <c r="AC11">
        <v>5.35</v>
      </c>
      <c r="AD11">
        <v>2.96</v>
      </c>
      <c r="AE11">
        <v>4.4000000000000004</v>
      </c>
      <c r="AF11">
        <v>0</v>
      </c>
    </row>
    <row r="12" spans="1:32" x14ac:dyDescent="0.25">
      <c r="A12">
        <v>2010</v>
      </c>
      <c r="B12">
        <v>224.77</v>
      </c>
      <c r="C12">
        <v>0</v>
      </c>
      <c r="D12">
        <v>1.59</v>
      </c>
      <c r="E12">
        <v>0</v>
      </c>
      <c r="F12">
        <v>6.34</v>
      </c>
      <c r="G12">
        <v>0</v>
      </c>
      <c r="H12">
        <v>0</v>
      </c>
      <c r="I12">
        <v>0</v>
      </c>
      <c r="J12">
        <v>0</v>
      </c>
      <c r="K12">
        <v>35.01</v>
      </c>
      <c r="L12">
        <v>52.52</v>
      </c>
      <c r="M12">
        <v>0</v>
      </c>
      <c r="N12">
        <v>0.95</v>
      </c>
      <c r="O12">
        <v>0</v>
      </c>
      <c r="P12">
        <v>0</v>
      </c>
      <c r="Q12">
        <v>0</v>
      </c>
      <c r="R12">
        <v>2.8</v>
      </c>
      <c r="S12">
        <v>30.46</v>
      </c>
      <c r="T12">
        <v>8.8699999999999992</v>
      </c>
      <c r="U12">
        <v>18.86</v>
      </c>
      <c r="V12">
        <v>3.22</v>
      </c>
      <c r="W12">
        <v>2.04</v>
      </c>
      <c r="X12">
        <v>4.8600000000000003</v>
      </c>
      <c r="Y12">
        <v>14.93</v>
      </c>
      <c r="Z12">
        <v>8.41</v>
      </c>
      <c r="AA12">
        <v>13.48</v>
      </c>
      <c r="AB12">
        <v>6.74</v>
      </c>
      <c r="AC12">
        <v>5.13</v>
      </c>
      <c r="AD12">
        <v>4.1500000000000004</v>
      </c>
      <c r="AE12">
        <v>4.43</v>
      </c>
      <c r="AF12">
        <v>0</v>
      </c>
    </row>
    <row r="13" spans="1:32" x14ac:dyDescent="0.25">
      <c r="A13">
        <v>2011</v>
      </c>
      <c r="B13">
        <v>217.6</v>
      </c>
      <c r="C13">
        <v>0</v>
      </c>
      <c r="D13">
        <v>1.65</v>
      </c>
      <c r="E13">
        <v>0</v>
      </c>
      <c r="F13">
        <v>6.6</v>
      </c>
      <c r="G13">
        <v>0</v>
      </c>
      <c r="H13">
        <v>0</v>
      </c>
      <c r="I13">
        <v>0</v>
      </c>
      <c r="J13">
        <v>0</v>
      </c>
      <c r="K13">
        <v>33.49</v>
      </c>
      <c r="L13">
        <v>50.23</v>
      </c>
      <c r="M13">
        <v>0</v>
      </c>
      <c r="N13">
        <v>0.95</v>
      </c>
      <c r="O13">
        <v>0</v>
      </c>
      <c r="P13">
        <v>0</v>
      </c>
      <c r="Q13">
        <v>0</v>
      </c>
      <c r="R13">
        <v>2.73</v>
      </c>
      <c r="S13">
        <v>28.67</v>
      </c>
      <c r="T13">
        <v>8.1199999999999992</v>
      </c>
      <c r="U13">
        <v>16.21</v>
      </c>
      <c r="V13">
        <v>3.22</v>
      </c>
      <c r="W13">
        <v>2.34</v>
      </c>
      <c r="X13">
        <v>4.82</v>
      </c>
      <c r="Y13">
        <v>14.91</v>
      </c>
      <c r="Z13">
        <v>7.46</v>
      </c>
      <c r="AA13">
        <v>12.96</v>
      </c>
      <c r="AB13">
        <v>6.48</v>
      </c>
      <c r="AC13">
        <v>5</v>
      </c>
      <c r="AD13">
        <v>6.55</v>
      </c>
      <c r="AE13">
        <v>5.21</v>
      </c>
      <c r="AF13">
        <v>0</v>
      </c>
    </row>
    <row r="14" spans="1:32" x14ac:dyDescent="0.25">
      <c r="A14">
        <v>2012</v>
      </c>
      <c r="B14">
        <v>219.08</v>
      </c>
      <c r="C14">
        <v>0</v>
      </c>
      <c r="D14">
        <v>1.62</v>
      </c>
      <c r="E14">
        <v>0</v>
      </c>
      <c r="F14">
        <v>6.47</v>
      </c>
      <c r="G14">
        <v>0</v>
      </c>
      <c r="H14">
        <v>0</v>
      </c>
      <c r="I14">
        <v>0</v>
      </c>
      <c r="J14">
        <v>0</v>
      </c>
      <c r="K14">
        <v>34.72</v>
      </c>
      <c r="L14">
        <v>52.08</v>
      </c>
      <c r="M14">
        <v>0</v>
      </c>
      <c r="N14">
        <v>0.95</v>
      </c>
      <c r="O14">
        <v>0</v>
      </c>
      <c r="P14">
        <v>0</v>
      </c>
      <c r="Q14">
        <v>0</v>
      </c>
      <c r="R14">
        <v>2.6</v>
      </c>
      <c r="S14">
        <v>27.15</v>
      </c>
      <c r="T14">
        <v>8.0500000000000007</v>
      </c>
      <c r="U14">
        <v>17.059999999999999</v>
      </c>
      <c r="V14">
        <v>3.34</v>
      </c>
      <c r="W14">
        <v>2.2000000000000002</v>
      </c>
      <c r="X14">
        <v>4.09</v>
      </c>
      <c r="Y14">
        <v>15.62</v>
      </c>
      <c r="Z14">
        <v>6.43</v>
      </c>
      <c r="AA14">
        <v>12.96</v>
      </c>
      <c r="AB14">
        <v>6.48</v>
      </c>
      <c r="AC14">
        <v>5</v>
      </c>
      <c r="AD14">
        <v>7.49</v>
      </c>
      <c r="AE14">
        <v>4.79</v>
      </c>
      <c r="AF14">
        <v>0</v>
      </c>
    </row>
    <row r="15" spans="1:32" x14ac:dyDescent="0.25">
      <c r="A15">
        <v>2013</v>
      </c>
      <c r="B15">
        <v>229.26</v>
      </c>
      <c r="C15">
        <v>0</v>
      </c>
      <c r="D15">
        <v>1.18</v>
      </c>
      <c r="E15">
        <v>0</v>
      </c>
      <c r="F15">
        <v>4.7</v>
      </c>
      <c r="G15">
        <v>0</v>
      </c>
      <c r="H15">
        <v>0</v>
      </c>
      <c r="I15">
        <v>0</v>
      </c>
      <c r="J15">
        <v>0</v>
      </c>
      <c r="K15">
        <v>38.54</v>
      </c>
      <c r="L15">
        <v>57.81</v>
      </c>
      <c r="M15">
        <v>0</v>
      </c>
      <c r="N15">
        <v>0.95</v>
      </c>
      <c r="O15">
        <v>0</v>
      </c>
      <c r="P15">
        <v>0</v>
      </c>
      <c r="Q15">
        <v>0</v>
      </c>
      <c r="R15">
        <v>2.63</v>
      </c>
      <c r="S15">
        <v>27.43</v>
      </c>
      <c r="T15">
        <v>8.44</v>
      </c>
      <c r="U15">
        <v>17.829999999999998</v>
      </c>
      <c r="V15">
        <v>3.34</v>
      </c>
      <c r="W15">
        <v>2.15</v>
      </c>
      <c r="X15">
        <v>3.48</v>
      </c>
      <c r="Y15">
        <v>15.9</v>
      </c>
      <c r="Z15">
        <v>6.61</v>
      </c>
      <c r="AA15">
        <v>14.26</v>
      </c>
      <c r="AB15">
        <v>7.13</v>
      </c>
      <c r="AC15">
        <v>5.48</v>
      </c>
      <c r="AD15">
        <v>6.75</v>
      </c>
      <c r="AE15">
        <v>4.66</v>
      </c>
      <c r="AF15">
        <v>0</v>
      </c>
    </row>
    <row r="16" spans="1:32" x14ac:dyDescent="0.25">
      <c r="A16">
        <v>2014</v>
      </c>
      <c r="B16">
        <v>234.89</v>
      </c>
      <c r="C16">
        <v>0</v>
      </c>
      <c r="D16">
        <v>1.19</v>
      </c>
      <c r="E16">
        <v>0</v>
      </c>
      <c r="F16">
        <v>4.78</v>
      </c>
      <c r="G16">
        <v>0</v>
      </c>
      <c r="H16">
        <v>0</v>
      </c>
      <c r="I16">
        <v>0</v>
      </c>
      <c r="J16">
        <v>0</v>
      </c>
      <c r="K16">
        <v>41.26</v>
      </c>
      <c r="L16">
        <v>61.89</v>
      </c>
      <c r="M16">
        <v>0</v>
      </c>
      <c r="N16">
        <v>0.95</v>
      </c>
      <c r="O16">
        <v>0</v>
      </c>
      <c r="P16">
        <v>0</v>
      </c>
      <c r="Q16">
        <v>0</v>
      </c>
      <c r="R16">
        <v>2.4900000000000002</v>
      </c>
      <c r="S16">
        <v>27.18</v>
      </c>
      <c r="T16">
        <v>8.48</v>
      </c>
      <c r="U16">
        <v>16.54</v>
      </c>
      <c r="V16">
        <v>3.27</v>
      </c>
      <c r="W16">
        <v>2.15</v>
      </c>
      <c r="X16">
        <v>3.89</v>
      </c>
      <c r="Y16">
        <v>16.34</v>
      </c>
      <c r="Z16">
        <v>7.03</v>
      </c>
      <c r="AA16">
        <v>13.35</v>
      </c>
      <c r="AB16">
        <v>6.68</v>
      </c>
      <c r="AC16">
        <v>5.13</v>
      </c>
      <c r="AD16">
        <v>7.62</v>
      </c>
      <c r="AE16">
        <v>4.6500000000000004</v>
      </c>
      <c r="AF16">
        <v>0</v>
      </c>
    </row>
    <row r="17" spans="1:32" s="20" customFormat="1" x14ac:dyDescent="0.25">
      <c r="A17" s="20">
        <v>2015</v>
      </c>
      <c r="B17" s="20">
        <v>235.63</v>
      </c>
      <c r="C17" s="20">
        <v>0</v>
      </c>
      <c r="D17" s="20">
        <v>1.54</v>
      </c>
      <c r="E17" s="20">
        <v>0</v>
      </c>
      <c r="F17" s="20">
        <v>6.18</v>
      </c>
      <c r="G17" s="20">
        <v>0</v>
      </c>
      <c r="H17" s="20">
        <v>0</v>
      </c>
      <c r="I17" s="20">
        <v>0</v>
      </c>
      <c r="J17" s="20">
        <v>0</v>
      </c>
      <c r="K17" s="20">
        <v>41.02</v>
      </c>
      <c r="L17" s="20">
        <v>61.53</v>
      </c>
      <c r="M17" s="20">
        <v>0</v>
      </c>
      <c r="N17" s="20">
        <v>0.95</v>
      </c>
      <c r="O17" s="20">
        <v>0</v>
      </c>
      <c r="P17" s="20">
        <v>0</v>
      </c>
      <c r="Q17" s="20">
        <v>0</v>
      </c>
      <c r="R17" s="20">
        <v>2.63</v>
      </c>
      <c r="S17" s="20">
        <v>25.79</v>
      </c>
      <c r="T17" s="20">
        <v>8.5</v>
      </c>
      <c r="U17" s="20">
        <v>17.09</v>
      </c>
      <c r="V17" s="20">
        <v>3.33</v>
      </c>
      <c r="W17" s="20">
        <v>1.92</v>
      </c>
      <c r="X17" s="20">
        <v>4.3</v>
      </c>
      <c r="Y17" s="20">
        <v>16.899999999999999</v>
      </c>
      <c r="Z17" s="20">
        <v>6.92</v>
      </c>
      <c r="AA17" s="20">
        <v>13.72</v>
      </c>
      <c r="AB17" s="20">
        <v>6.86</v>
      </c>
      <c r="AC17" s="20">
        <v>5.33</v>
      </c>
      <c r="AD17" s="20">
        <v>7.25</v>
      </c>
      <c r="AE17" s="20">
        <v>3.84</v>
      </c>
      <c r="AF17" s="20">
        <v>0</v>
      </c>
    </row>
    <row r="18" spans="1:32" x14ac:dyDescent="0.25">
      <c r="A18">
        <v>2016</v>
      </c>
      <c r="B18">
        <v>224.09</v>
      </c>
      <c r="C18">
        <v>0</v>
      </c>
      <c r="D18">
        <v>1.4</v>
      </c>
      <c r="E18">
        <v>0</v>
      </c>
      <c r="F18">
        <v>5.81</v>
      </c>
      <c r="G18">
        <v>0</v>
      </c>
      <c r="H18">
        <v>0</v>
      </c>
      <c r="I18">
        <v>0</v>
      </c>
      <c r="J18">
        <v>0</v>
      </c>
      <c r="K18">
        <v>38.659999999999997</v>
      </c>
      <c r="L18">
        <v>59.3</v>
      </c>
      <c r="M18">
        <v>0</v>
      </c>
      <c r="N18">
        <v>0.96</v>
      </c>
      <c r="O18">
        <v>0</v>
      </c>
      <c r="P18">
        <v>0</v>
      </c>
      <c r="Q18">
        <v>0</v>
      </c>
      <c r="R18">
        <v>2.66</v>
      </c>
      <c r="S18">
        <v>23.41</v>
      </c>
      <c r="T18">
        <v>8.61</v>
      </c>
      <c r="U18">
        <v>16.07</v>
      </c>
      <c r="V18">
        <v>2.99</v>
      </c>
      <c r="W18">
        <v>1.88</v>
      </c>
      <c r="X18">
        <v>4.41</v>
      </c>
      <c r="Y18">
        <v>17.04</v>
      </c>
      <c r="Z18">
        <v>6.52</v>
      </c>
      <c r="AA18">
        <v>13.23</v>
      </c>
      <c r="AB18">
        <v>6.46</v>
      </c>
      <c r="AC18">
        <v>5.35</v>
      </c>
      <c r="AD18">
        <v>5.85</v>
      </c>
      <c r="AE18">
        <v>3.49</v>
      </c>
      <c r="AF18">
        <v>0</v>
      </c>
    </row>
    <row r="19" spans="1:32" x14ac:dyDescent="0.25">
      <c r="A19">
        <v>2017</v>
      </c>
      <c r="B19">
        <v>227.3</v>
      </c>
      <c r="C19">
        <v>0</v>
      </c>
      <c r="D19">
        <v>1.44</v>
      </c>
      <c r="E19">
        <v>0</v>
      </c>
      <c r="F19">
        <v>5.89</v>
      </c>
      <c r="G19">
        <v>0</v>
      </c>
      <c r="H19">
        <v>0</v>
      </c>
      <c r="I19">
        <v>0</v>
      </c>
      <c r="J19">
        <v>0</v>
      </c>
      <c r="K19">
        <v>39.4</v>
      </c>
      <c r="L19">
        <v>60.07</v>
      </c>
      <c r="M19">
        <v>0</v>
      </c>
      <c r="N19">
        <v>0.96</v>
      </c>
      <c r="O19">
        <v>0</v>
      </c>
      <c r="P19">
        <v>0</v>
      </c>
      <c r="Q19">
        <v>0</v>
      </c>
      <c r="R19">
        <v>2.64</v>
      </c>
      <c r="S19">
        <v>24.07</v>
      </c>
      <c r="T19">
        <v>8.6999999999999993</v>
      </c>
      <c r="U19">
        <v>16.29</v>
      </c>
      <c r="V19">
        <v>3.14</v>
      </c>
      <c r="W19">
        <v>1.91</v>
      </c>
      <c r="X19">
        <v>4.4400000000000004</v>
      </c>
      <c r="Y19">
        <v>17.170000000000002</v>
      </c>
      <c r="Z19">
        <v>6.65</v>
      </c>
      <c r="AA19">
        <v>13.4</v>
      </c>
      <c r="AB19">
        <v>6.52</v>
      </c>
      <c r="AC19">
        <v>5.38</v>
      </c>
      <c r="AD19">
        <v>5.7</v>
      </c>
      <c r="AE19">
        <v>3.52</v>
      </c>
      <c r="AF19">
        <v>0</v>
      </c>
    </row>
    <row r="20" spans="1:32" x14ac:dyDescent="0.25">
      <c r="A20">
        <v>2018</v>
      </c>
      <c r="B20">
        <v>228.16</v>
      </c>
      <c r="C20">
        <v>0</v>
      </c>
      <c r="D20">
        <v>1.44</v>
      </c>
      <c r="E20">
        <v>0</v>
      </c>
      <c r="F20">
        <v>5.85</v>
      </c>
      <c r="G20">
        <v>0</v>
      </c>
      <c r="H20">
        <v>0</v>
      </c>
      <c r="I20">
        <v>0</v>
      </c>
      <c r="J20">
        <v>0</v>
      </c>
      <c r="K20">
        <v>39.75</v>
      </c>
      <c r="L20">
        <v>60.45</v>
      </c>
      <c r="M20">
        <v>0</v>
      </c>
      <c r="N20">
        <v>0.96</v>
      </c>
      <c r="O20">
        <v>0</v>
      </c>
      <c r="P20">
        <v>0</v>
      </c>
      <c r="Q20">
        <v>0</v>
      </c>
      <c r="R20">
        <v>2.65</v>
      </c>
      <c r="S20">
        <v>23.97</v>
      </c>
      <c r="T20">
        <v>8.8000000000000007</v>
      </c>
      <c r="U20">
        <v>16.190000000000001</v>
      </c>
      <c r="V20">
        <v>3.08</v>
      </c>
      <c r="W20">
        <v>1.9</v>
      </c>
      <c r="X20">
        <v>4.47</v>
      </c>
      <c r="Y20">
        <v>17.3</v>
      </c>
      <c r="Z20">
        <v>6.71</v>
      </c>
      <c r="AA20">
        <v>13.48</v>
      </c>
      <c r="AB20">
        <v>6.55</v>
      </c>
      <c r="AC20">
        <v>5.4</v>
      </c>
      <c r="AD20">
        <v>5.71</v>
      </c>
      <c r="AE20">
        <v>3.51</v>
      </c>
      <c r="AF20">
        <v>0</v>
      </c>
    </row>
    <row r="21" spans="1:32" s="21" customFormat="1" x14ac:dyDescent="0.25">
      <c r="A21" s="21">
        <v>2019</v>
      </c>
      <c r="B21" s="21">
        <v>230.3</v>
      </c>
      <c r="C21" s="21">
        <v>0</v>
      </c>
      <c r="D21" s="21">
        <v>1.46</v>
      </c>
      <c r="E21" s="21">
        <v>0</v>
      </c>
      <c r="F21" s="21">
        <v>5.88</v>
      </c>
      <c r="G21" s="21">
        <v>0</v>
      </c>
      <c r="H21" s="21">
        <v>0</v>
      </c>
      <c r="I21" s="21">
        <v>0</v>
      </c>
      <c r="J21" s="21">
        <v>0</v>
      </c>
      <c r="K21" s="21">
        <v>40.18</v>
      </c>
      <c r="L21" s="21">
        <v>61.03</v>
      </c>
      <c r="M21" s="21">
        <v>0</v>
      </c>
      <c r="N21" s="21">
        <v>0.97</v>
      </c>
      <c r="O21" s="21">
        <v>0</v>
      </c>
      <c r="P21" s="21">
        <v>0</v>
      </c>
      <c r="Q21" s="21">
        <v>0</v>
      </c>
      <c r="R21" s="21">
        <v>2.66</v>
      </c>
      <c r="S21" s="21">
        <v>24.32</v>
      </c>
      <c r="T21" s="21">
        <v>8.9</v>
      </c>
      <c r="U21" s="21">
        <v>16.260000000000002</v>
      </c>
      <c r="V21" s="21">
        <v>3.05</v>
      </c>
      <c r="W21" s="21">
        <v>1.91</v>
      </c>
      <c r="X21" s="21">
        <v>4.5</v>
      </c>
      <c r="Y21" s="21">
        <v>17.440000000000001</v>
      </c>
      <c r="Z21" s="21">
        <v>6.78</v>
      </c>
      <c r="AA21" s="21">
        <v>13.61</v>
      </c>
      <c r="AB21" s="21">
        <v>6.62</v>
      </c>
      <c r="AC21" s="21">
        <v>5.42</v>
      </c>
      <c r="AD21" s="21">
        <v>5.77</v>
      </c>
      <c r="AE21" s="21">
        <v>3.54</v>
      </c>
      <c r="AF21" s="21">
        <v>0</v>
      </c>
    </row>
    <row r="22" spans="1:32" x14ac:dyDescent="0.25">
      <c r="A22">
        <v>2020</v>
      </c>
      <c r="B22">
        <v>231.48</v>
      </c>
      <c r="C22">
        <v>0</v>
      </c>
      <c r="D22">
        <v>1.47</v>
      </c>
      <c r="E22">
        <v>0</v>
      </c>
      <c r="F22">
        <v>5.89</v>
      </c>
      <c r="G22">
        <v>0</v>
      </c>
      <c r="H22">
        <v>0</v>
      </c>
      <c r="I22">
        <v>0</v>
      </c>
      <c r="J22">
        <v>0</v>
      </c>
      <c r="K22">
        <v>40.369999999999997</v>
      </c>
      <c r="L22">
        <v>61.4</v>
      </c>
      <c r="M22">
        <v>0</v>
      </c>
      <c r="N22">
        <v>0.97</v>
      </c>
      <c r="O22">
        <v>0</v>
      </c>
      <c r="P22">
        <v>0</v>
      </c>
      <c r="Q22">
        <v>0</v>
      </c>
      <c r="R22">
        <v>2.65</v>
      </c>
      <c r="S22">
        <v>24.58</v>
      </c>
      <c r="T22">
        <v>9</v>
      </c>
      <c r="U22">
        <v>16.29</v>
      </c>
      <c r="V22">
        <v>3.07</v>
      </c>
      <c r="W22">
        <v>1.93</v>
      </c>
      <c r="X22">
        <v>4.5199999999999996</v>
      </c>
      <c r="Y22">
        <v>17.57</v>
      </c>
      <c r="Z22">
        <v>6.81</v>
      </c>
      <c r="AA22">
        <v>13.69</v>
      </c>
      <c r="AB22">
        <v>6.63</v>
      </c>
      <c r="AC22">
        <v>5.44</v>
      </c>
      <c r="AD22">
        <v>5.65</v>
      </c>
      <c r="AE22">
        <v>3.55</v>
      </c>
      <c r="AF22">
        <v>0</v>
      </c>
    </row>
    <row r="23" spans="1:32" x14ac:dyDescent="0.25">
      <c r="A23">
        <v>2025</v>
      </c>
      <c r="B23">
        <v>211.15</v>
      </c>
      <c r="C23">
        <v>0</v>
      </c>
      <c r="D23">
        <v>1.0900000000000001</v>
      </c>
      <c r="E23">
        <v>0</v>
      </c>
      <c r="F23">
        <v>5.78</v>
      </c>
      <c r="G23">
        <v>0</v>
      </c>
      <c r="H23">
        <v>0</v>
      </c>
      <c r="I23">
        <v>0</v>
      </c>
      <c r="J23">
        <v>0</v>
      </c>
      <c r="K23">
        <v>36.630000000000003</v>
      </c>
      <c r="L23">
        <v>57.94</v>
      </c>
      <c r="M23">
        <v>0</v>
      </c>
      <c r="N23">
        <v>0.79</v>
      </c>
      <c r="O23">
        <v>0</v>
      </c>
      <c r="P23">
        <v>0</v>
      </c>
      <c r="Q23">
        <v>0</v>
      </c>
      <c r="R23">
        <v>3.67</v>
      </c>
      <c r="S23">
        <v>18.27</v>
      </c>
      <c r="T23">
        <v>8.69</v>
      </c>
      <c r="U23">
        <v>15.95</v>
      </c>
      <c r="V23">
        <v>2.62</v>
      </c>
      <c r="W23">
        <v>1.77</v>
      </c>
      <c r="X23">
        <v>5.48</v>
      </c>
      <c r="Y23">
        <v>16.8</v>
      </c>
      <c r="Z23">
        <v>6.17</v>
      </c>
      <c r="AA23">
        <v>12.89</v>
      </c>
      <c r="AB23">
        <v>6.12</v>
      </c>
      <c r="AC23">
        <v>4.43</v>
      </c>
      <c r="AD23">
        <v>3.45</v>
      </c>
      <c r="AE23">
        <v>2.61</v>
      </c>
      <c r="AF23">
        <v>0</v>
      </c>
    </row>
    <row r="24" spans="1:32" x14ac:dyDescent="0.25">
      <c r="A24">
        <v>2030</v>
      </c>
      <c r="B24">
        <v>222.25</v>
      </c>
      <c r="C24">
        <v>0</v>
      </c>
      <c r="D24">
        <v>0.95</v>
      </c>
      <c r="E24">
        <v>0</v>
      </c>
      <c r="F24">
        <v>7.19</v>
      </c>
      <c r="G24">
        <v>0</v>
      </c>
      <c r="H24">
        <v>0</v>
      </c>
      <c r="I24">
        <v>0</v>
      </c>
      <c r="J24">
        <v>0</v>
      </c>
      <c r="K24">
        <v>38.53</v>
      </c>
      <c r="L24">
        <v>60.68</v>
      </c>
      <c r="M24">
        <v>0</v>
      </c>
      <c r="N24">
        <v>0.63</v>
      </c>
      <c r="O24">
        <v>0</v>
      </c>
      <c r="P24">
        <v>0</v>
      </c>
      <c r="Q24">
        <v>0</v>
      </c>
      <c r="R24">
        <v>6.12</v>
      </c>
      <c r="S24">
        <v>16.73</v>
      </c>
      <c r="T24">
        <v>8.17</v>
      </c>
      <c r="U24">
        <v>19.559999999999999</v>
      </c>
      <c r="V24">
        <v>3.07</v>
      </c>
      <c r="W24">
        <v>1.8</v>
      </c>
      <c r="X24">
        <v>7.2</v>
      </c>
      <c r="Y24">
        <v>15.18</v>
      </c>
      <c r="Z24">
        <v>6.33</v>
      </c>
      <c r="AA24">
        <v>13.16</v>
      </c>
      <c r="AB24">
        <v>6.75</v>
      </c>
      <c r="AC24">
        <v>3.48</v>
      </c>
      <c r="AD24">
        <v>4.29</v>
      </c>
      <c r="AE24">
        <v>2.42</v>
      </c>
      <c r="AF24">
        <v>0</v>
      </c>
    </row>
    <row r="25" spans="1:32" x14ac:dyDescent="0.25">
      <c r="A25">
        <v>2035</v>
      </c>
      <c r="B25">
        <v>168.99</v>
      </c>
      <c r="C25">
        <v>0</v>
      </c>
      <c r="D25">
        <v>0.45</v>
      </c>
      <c r="E25">
        <v>0</v>
      </c>
      <c r="F25">
        <v>6.59</v>
      </c>
      <c r="G25">
        <v>0</v>
      </c>
      <c r="H25">
        <v>0</v>
      </c>
      <c r="I25">
        <v>0</v>
      </c>
      <c r="J25">
        <v>0</v>
      </c>
      <c r="K25">
        <v>30.88</v>
      </c>
      <c r="L25">
        <v>43.1</v>
      </c>
      <c r="M25">
        <v>0</v>
      </c>
      <c r="N25">
        <v>0.42</v>
      </c>
      <c r="O25">
        <v>0</v>
      </c>
      <c r="P25">
        <v>0</v>
      </c>
      <c r="Q25">
        <v>0</v>
      </c>
      <c r="R25">
        <v>7.93</v>
      </c>
      <c r="S25">
        <v>10.69</v>
      </c>
      <c r="T25">
        <v>6.85</v>
      </c>
      <c r="U25">
        <v>16.66</v>
      </c>
      <c r="V25">
        <v>2.58</v>
      </c>
      <c r="W25">
        <v>1.38</v>
      </c>
      <c r="X25">
        <v>6.29</v>
      </c>
      <c r="Y25">
        <v>10.86</v>
      </c>
      <c r="Z25">
        <v>4.5199999999999996</v>
      </c>
      <c r="AA25">
        <v>8.3800000000000008</v>
      </c>
      <c r="AB25">
        <v>4.59</v>
      </c>
      <c r="AC25">
        <v>2.1800000000000002</v>
      </c>
      <c r="AD25">
        <v>3.44</v>
      </c>
      <c r="AE25">
        <v>1.2</v>
      </c>
      <c r="AF25">
        <v>0.01</v>
      </c>
    </row>
    <row r="26" spans="1:32" x14ac:dyDescent="0.25">
      <c r="A26">
        <v>2040</v>
      </c>
      <c r="B26">
        <v>128.94999999999999</v>
      </c>
      <c r="C26">
        <v>0</v>
      </c>
      <c r="D26">
        <v>0.16</v>
      </c>
      <c r="E26">
        <v>0</v>
      </c>
      <c r="F26">
        <v>6.08</v>
      </c>
      <c r="G26">
        <v>0</v>
      </c>
      <c r="H26">
        <v>0</v>
      </c>
      <c r="I26">
        <v>0</v>
      </c>
      <c r="J26">
        <v>0</v>
      </c>
      <c r="K26">
        <v>24.81</v>
      </c>
      <c r="L26">
        <v>28.06</v>
      </c>
      <c r="M26">
        <v>0</v>
      </c>
      <c r="N26">
        <v>0.24</v>
      </c>
      <c r="O26">
        <v>0</v>
      </c>
      <c r="P26">
        <v>0</v>
      </c>
      <c r="Q26">
        <v>0</v>
      </c>
      <c r="R26">
        <v>9.26</v>
      </c>
      <c r="S26">
        <v>7.67</v>
      </c>
      <c r="T26">
        <v>5.91</v>
      </c>
      <c r="U26">
        <v>14.41</v>
      </c>
      <c r="V26">
        <v>2.21</v>
      </c>
      <c r="W26">
        <v>1.08</v>
      </c>
      <c r="X26">
        <v>5.57</v>
      </c>
      <c r="Y26">
        <v>7.81</v>
      </c>
      <c r="Z26">
        <v>3.27</v>
      </c>
      <c r="AA26">
        <v>4.9400000000000004</v>
      </c>
      <c r="AB26">
        <v>3.01</v>
      </c>
      <c r="AC26">
        <v>1.2</v>
      </c>
      <c r="AD26">
        <v>2.82</v>
      </c>
      <c r="AE26">
        <v>0.42</v>
      </c>
      <c r="AF26">
        <v>0.02</v>
      </c>
    </row>
    <row r="27" spans="1:32" x14ac:dyDescent="0.25">
      <c r="A27">
        <v>2045</v>
      </c>
      <c r="B27">
        <v>118.48</v>
      </c>
      <c r="C27">
        <v>0</v>
      </c>
      <c r="D27">
        <v>0.12</v>
      </c>
      <c r="E27">
        <v>0</v>
      </c>
      <c r="F27">
        <v>5.86</v>
      </c>
      <c r="G27">
        <v>0</v>
      </c>
      <c r="H27">
        <v>0</v>
      </c>
      <c r="I27">
        <v>0</v>
      </c>
      <c r="J27">
        <v>0</v>
      </c>
      <c r="K27">
        <v>23.14</v>
      </c>
      <c r="L27">
        <v>24.37</v>
      </c>
      <c r="M27">
        <v>0</v>
      </c>
      <c r="N27">
        <v>0.11</v>
      </c>
      <c r="O27">
        <v>0</v>
      </c>
      <c r="P27">
        <v>0</v>
      </c>
      <c r="Q27">
        <v>0</v>
      </c>
      <c r="R27">
        <v>9.5399999999999991</v>
      </c>
      <c r="S27">
        <v>6.96</v>
      </c>
      <c r="T27">
        <v>5.62</v>
      </c>
      <c r="U27">
        <v>13.73</v>
      </c>
      <c r="V27">
        <v>2.12</v>
      </c>
      <c r="W27">
        <v>1.03</v>
      </c>
      <c r="X27">
        <v>5.39</v>
      </c>
      <c r="Y27">
        <v>6.86</v>
      </c>
      <c r="Z27">
        <v>3.03</v>
      </c>
      <c r="AA27">
        <v>4.29</v>
      </c>
      <c r="AB27">
        <v>2.7</v>
      </c>
      <c r="AC27">
        <v>0.54</v>
      </c>
      <c r="AD27">
        <v>2.75</v>
      </c>
      <c r="AE27">
        <v>0.3</v>
      </c>
      <c r="AF27">
        <v>0.02</v>
      </c>
    </row>
    <row r="28" spans="1:32" x14ac:dyDescent="0.25">
      <c r="A28">
        <v>2050</v>
      </c>
      <c r="B28">
        <v>113.28</v>
      </c>
      <c r="C28">
        <v>0</v>
      </c>
      <c r="D28">
        <v>0.1</v>
      </c>
      <c r="E28">
        <v>0</v>
      </c>
      <c r="F28">
        <v>5.68</v>
      </c>
      <c r="G28">
        <v>0</v>
      </c>
      <c r="H28">
        <v>0</v>
      </c>
      <c r="I28">
        <v>0</v>
      </c>
      <c r="J28">
        <v>0</v>
      </c>
      <c r="K28">
        <v>22.23</v>
      </c>
      <c r="L28">
        <v>23.22</v>
      </c>
      <c r="M28">
        <v>0</v>
      </c>
      <c r="N28">
        <v>0</v>
      </c>
      <c r="O28">
        <v>0</v>
      </c>
      <c r="P28">
        <v>0</v>
      </c>
      <c r="Q28">
        <v>0</v>
      </c>
      <c r="R28">
        <v>9.56</v>
      </c>
      <c r="S28">
        <v>6.5</v>
      </c>
      <c r="T28">
        <v>5.38</v>
      </c>
      <c r="U28">
        <v>13.29</v>
      </c>
      <c r="V28">
        <v>2.08</v>
      </c>
      <c r="W28">
        <v>1.02</v>
      </c>
      <c r="X28">
        <v>5.28</v>
      </c>
      <c r="Y28">
        <v>6.17</v>
      </c>
      <c r="Z28">
        <v>2.94</v>
      </c>
      <c r="AA28">
        <v>4.16</v>
      </c>
      <c r="AB28">
        <v>2.59</v>
      </c>
      <c r="AC28">
        <v>0</v>
      </c>
      <c r="AD28">
        <v>2.76</v>
      </c>
      <c r="AE28">
        <v>0.28999999999999998</v>
      </c>
      <c r="AF28">
        <v>0.03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r n U i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K 9 J 1 c r X R h 3 F t 9 K F + s A M A A A D / / w M A U E s D B B Q A A g A I A A A A I Q D 0 7 O M C i Q M A A B 0 Z A A A T A A A A R m 9 y b X V s Y X M v U 2 V j d G l v b j E u b e y X Q W / T M B i G 7 5 P 2 H 6 z s 0 k p Z p R U 2 J F A P o 1 s B C c G g B Q 4 r B y / 5 2 l o 4 d r G d b d W 0 / 4 6 7 p F 2 a O v 5 c t A s a v a x z n s + O 7 d f v 6 2 p I D J O C D I u / R 2 / 2 9 v S M K k h J n s + O t H 5 1 T H q E g 9 n f I / Y z l L l K w L b 0 9 X X n T C Z 5 B s K 0 B o x D p y + F s f / o V t R / P f 6 m Q e n x n I F S 4 z N 5 I 7 i k q R 6 v e u w k + j p q x 5 d n w F n G D K h e F E c x 6 U u e Z 0 L 3 u i c x O R e J T J m Y 9 o 6 6 x 9 2 Y f M m l g a F Z c O g 9 f u 1 8 k g J + t u P i 1 Q 6 i C y U z + y w l 7 4 G m d v z I v u e I X l m w f F K 2 t 4 p Z x O S y b D / l f J h Q T p X u G Z V X u + z P q J j a H k e L O T x 2 N 1 J U 6 I l U W f H G y 4 e 6 5 R g / v r u L E m p g K t X C z u + D M C c v O 0 v 6 P i Z 3 0 U g a y r e b b b E h N 1 Q b I K 0 J Q K q N T H 6 1 t 7 l 3 V J P Z I l V y C g I n 4 X C S A / d z b 5 n M w N g Z B 4 w s q M k V R T r 8 y H 7 n L A 0 a u 0 S v m A x m J U O 4 o e Q W C 1 j K A g w a u 0 A T i U 3 9 n N v z p F j C z M I P V r c b b h P e I e G b H s a v l h + n q w I I 6 3 s t A x y v i S G 4 Y L 0 t w R U P w s D p D X m E 4 j u 8 T V U q O L 0 h G D 9 + 3 9 7 f Y 8 J p U R X 3 n m f 5 9 e R 4 8 Y T u X f a I u P e L 7 n N 2 7 x 9 S p o i D G M B M 5 o L O Q f m R z 2 Z m E S b S X F v V g P b T d q k P J 3 Y 3 Z a 4 x a 8 0 w 8 + d U I 5 0 M 0 D X o z y B j d s 9 I M Y 1 A l s O E i U C 4 P + N S M S z J 1 v h p l k n B K E K D o h b H o O W h 8 j O n V n d M s D z z Y 4 W W A o y m U B Q O l r r C w W 1 1 4 T V W Y 2 S t s R C v z s J S p t A b D g 4 C V 6 u u v V 0 q S g X u U P K o w x 2 K 1 m o M q F l p M g Q t l I m T F X 0 + Q R I d R O t f E q 1 u O 3 q G P y e q i 7 T V 6 8 Z C r U L 7 i R f q n 0 v u r z D n N L F d f q c 8 r 2 R 3 2 f 7 Q 6 s z s q L O c U h S X o F p V j O D W x B t 5 v k 5 w V 2 Y 7 U 9 q Z y 1 g S e 7 L X l b b O f H U l q j 9 D k d R E c x J L x o Y s d K d f Y 9 4 1 J 5 w n 0 z w p F p Z b a F I 1 Z 5 M n j Z r z J y R x g j I m M F X C c s S b H L 6 s 8 K b D / V 9 e v m v n v X b 1 N p Y i I s + u Q G 3 c v e v t j o N c R 1 z n u s 6 4 j n m d Q U 5 9 H W 8 2 g T r p 8 I Q 6 4 r K I O j P A l 8 J r I M 2 w y 0 8 a 6 Q Z 7 a e T d b r O F O 8 1 n m 3 J 4 U R 1 q s i a 3 t B z H o U F g A W S z j + F i C y j C X M 4 t v A C w 2 Q P d I g w A A x w S F e Q u N V 7 / x M U Z U u R x 1 y a h B q D + m 3 m V 3 v l q / u L / 1 X z r a v 4 H A A D / / w M A U E s B A i 0 A F A A G A A g A A A A h A C r d q k D S A A A A N w E A A B M A A A A A A A A A A A A A A A A A A A A A A F t D b 2 5 0 Z W 5 0 X 1 R 5 c G V z X S 5 4 b W x Q S w E C L Q A U A A I A C A A A A C E A r r n U i 6 0 A A A D 3 A A A A E g A A A A A A A A A A A A A A A A A L A w A A Q 2 9 u Z m l n L 1 B h Y 2 t h Z 2 U u e G 1 s U E s B A i 0 A F A A C A A g A A A A h A P T s 4 w K J A w A A H R k A A B M A A A A A A A A A A A A A A A A A 6 A M A A E Z v c m 1 1 b G F z L 1 N l Y 3 R p b 2 4 x L m 1 Q S w U G A A A A A A M A A w D C A A A A o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R A A A A A A A A 8 p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1 d W g x c 3 M 3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d U M T c 6 M z A 6 M T A u M z k 4 N z Y x M 1 o i L z 4 8 R W 5 0 c n k g V H l w Z T 0 i R m l s b E N v b H V t b l R 5 c G V z I i B W Y W x 1 Z T 0 i c 0 F 3 T U R B d 0 1 E Q X d N R E F 3 T U R B d 0 1 E Q X d N R E F 3 T U R B d 0 1 E Q X d N P S I v P j x F b n R y e S B U e X B l P S J G a W x s Q 2 9 s d W 1 u T m F t Z X M i I F Z h b H V l P S J z W y Z x d W 9 0 O 2 N h d G V n b 3 J 5 J n F 1 b 3 Q 7 L C Z x d W 9 0 O 1 R v d G F s J n F 1 b 3 Q 7 L C Z x d W 9 0 O 0 h l Y X Q g d 2 F z d G U g K G Z l Z W R z d G 9 j a y k m c X V v d D s s J n F 1 b 3 Q 7 R 2 F z I G h 5 Z H J v Z 2 V u I C h m Z W V k c 3 R v Y 2 s p J n F 1 b 3 Q 7 L C Z x d W 9 0 O 0 d h c y B l L W Z 1 Z W w g K G Z l Z W R z d G 9 j a y k m c X V v d D s s J n F 1 b 3 Q 7 Q m l v b W V 0 a G F u Z S A o Z m V l Z H N 0 b 2 N r K S Z x d W 9 0 O y w m c X V v d D t H Y X M g b m F 0 d X J h b C A o Z m V l Z H N 0 b 2 N r K S Z x d W 9 0 O y w m c X V v d D t M a X F 1 a W Q g Z S 1 m d W V s I C h m Z W V k c 3 R v Y 2 s p J n F 1 b 3 Q 7 L C Z x d W 9 0 O 0 x p c X V p Z C B i a W 9 m d W V s I C h m Z W V k c 3 R v Y 2 s p J n F 1 b 3 Q 7 L C Z x d W 9 0 O 0 x p c X V p Z C B v a W w g K G Z l Z W R z d G 9 j a y k m c X V v d D s s J n F 1 b 3 Q 7 U 2 9 s a W Q g d 2 F z d G U g K G Z l Z W R z d G 9 j a y k m c X V v d D s s J n F 1 b 3 Q 7 U 2 9 s a W Q g Y m l v Z n V l b C A o Z m V l Z H N 0 b 2 N r K S Z x d W 9 0 O y w m c X V v d D t T b 2 x p Z C B j b 2 F s I C h m Z W V k c 3 R v Y 2 s p J n F 1 b 3 Q 7 L C Z x d W 9 0 O 0 V s Z W N 0 c m l j a X R 5 I C h m Z W V k c 3 R v Y 2 s p J n F 1 b 3 Q 7 L C Z x d W 9 0 O 0 h l Y X Q g d 2 F z d G U g K G V 4 Y 2 w u I G Z l Z W R z d G 9 j a y k m c X V v d D s s J n F 1 b 3 Q 7 R 2 F z I G h 5 Z H J v Z 2 V u I C h l e G N s L i B m Z W V k c 3 R v Y 2 s p J n F 1 b 3 Q 7 L C Z x d W 9 0 O 0 d h c y B l L W Z 1 Z W w g K G V 4 Y 2 w u I G Z l Z W R z d G 9 j a y k m c X V v d D s s J n F 1 b 3 Q 7 Q m l v b W V 0 a G F u Z S A o Z X h j b C 4 g Z m V l Z H N 0 b 2 N r K S Z x d W 9 0 O y w m c X V v d D t H Y X M g b m F 0 d X J h b C A o Z X h j b C 4 g Z m V l Z H N 0 b 2 N r K S Z x d W 9 0 O y w m c X V v d D t M a X F 1 a W Q g Z S 1 m d W V s I C h l e G N s L i B m Z W V k c 3 R v Y 2 s p J n F 1 b 3 Q 7 L C Z x d W 9 0 O 0 x p c X V p Z C B i a W 9 m d W V s I C h l e G N s L i B m Z W V k c 3 R v Y 2 s p J n F 1 b 3 Q 7 L C Z x d W 9 0 O 0 x p c X V p Z C B v a W w g K G V 4 Y 2 w u I G Z l Z W R z d G 9 j a y k m c X V v d D s s J n F 1 b 3 Q 7 U 2 9 s a W Q g d 2 F z d G U g K G V 4 Y 2 w u I G Z l Z W R z d G 9 j a y k m c X V v d D s s J n F 1 b 3 Q 7 U 2 9 s a W Q g Y m l v Z n V l b C A o Z X h j b C 4 g Z m V l Z H N 0 b 2 N r K S Z x d W 9 0 O y w m c X V v d D t T b 2 x p Z C B j b 2 F s I C h l e G N s L i B m Z W V k c 3 R v Y 2 s p J n F 1 b 3 Q 7 L C Z x d W 9 0 O 0 V s Z W N 0 c m l j a X R 5 I C h l e G N s L i B m Z W V k c 3 R v Y 2 s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D F z c z c 1 L 0 F 1 d G 9 S Z W 1 v d m V k Q 2 9 s d W 1 u c z E u e 2 N h d G V n b 3 J 5 L D B 9 J n F 1 b 3 Q 7 L C Z x d W 9 0 O 1 N l Y 3 R p b 2 4 x L 3 V 1 a D F z c z c 1 L 0 F 1 d G 9 S Z W 1 v d m V k Q 2 9 s d W 1 u c z E u e 1 R v d G F s L D F 9 J n F 1 b 3 Q 7 L C Z x d W 9 0 O 1 N l Y 3 R p b 2 4 x L 3 V 1 a D F z c z c 1 L 0 F 1 d G 9 S Z W 1 v d m V k Q 2 9 s d W 1 u c z E u e 0 h l Y X Q g d 2 F z d G U g K G Z l Z W R z d G 9 j a y k s M n 0 m c X V v d D s s J n F 1 b 3 Q 7 U 2 V j d G l v b j E v d X V o M X N z N z U v Q X V 0 b 1 J l b W 9 2 Z W R D b 2 x 1 b W 5 z M S 5 7 R 2 F z I G h 5 Z H J v Z 2 V u I C h m Z W V k c 3 R v Y 2 s p L D N 9 J n F 1 b 3 Q 7 L C Z x d W 9 0 O 1 N l Y 3 R p b 2 4 x L 3 V 1 a D F z c z c 1 L 0 F 1 d G 9 S Z W 1 v d m V k Q 2 9 s d W 1 u c z E u e 0 d h c y B l L W Z 1 Z W w g K G Z l Z W R z d G 9 j a y k s N H 0 m c X V v d D s s J n F 1 b 3 Q 7 U 2 V j d G l v b j E v d X V o M X N z N z U v Q X V 0 b 1 J l b W 9 2 Z W R D b 2 x 1 b W 5 z M S 5 7 Q m l v b W V 0 a G F u Z S A o Z m V l Z H N 0 b 2 N r K S w 1 f S Z x d W 9 0 O y w m c X V v d D t T Z W N 0 a W 9 u M S 9 1 d W g x c 3 M 3 N S 9 B d X R v U m V t b 3 Z l Z E N v b H V t b n M x L n t H Y X M g b m F 0 d X J h b C A o Z m V l Z H N 0 b 2 N r K S w 2 f S Z x d W 9 0 O y w m c X V v d D t T Z W N 0 a W 9 u M S 9 1 d W g x c 3 M 3 N S 9 B d X R v U m V t b 3 Z l Z E N v b H V t b n M x L n t M a X F 1 a W Q g Z S 1 m d W V s I C h m Z W V k c 3 R v Y 2 s p L D d 9 J n F 1 b 3 Q 7 L C Z x d W 9 0 O 1 N l Y 3 R p b 2 4 x L 3 V 1 a D F z c z c 1 L 0 F 1 d G 9 S Z W 1 v d m V k Q 2 9 s d W 1 u c z E u e 0 x p c X V p Z C B i a W 9 m d W V s I C h m Z W V k c 3 R v Y 2 s p L D h 9 J n F 1 b 3 Q 7 L C Z x d W 9 0 O 1 N l Y 3 R p b 2 4 x L 3 V 1 a D F z c z c 1 L 0 F 1 d G 9 S Z W 1 v d m V k Q 2 9 s d W 1 u c z E u e 0 x p c X V p Z C B v a W w g K G Z l Z W R z d G 9 j a y k s O X 0 m c X V v d D s s J n F 1 b 3 Q 7 U 2 V j d G l v b j E v d X V o M X N z N z U v Q X V 0 b 1 J l b W 9 2 Z W R D b 2 x 1 b W 5 z M S 5 7 U 2 9 s a W Q g d 2 F z d G U g K G Z l Z W R z d G 9 j a y k s M T B 9 J n F 1 b 3 Q 7 L C Z x d W 9 0 O 1 N l Y 3 R p b 2 4 x L 3 V 1 a D F z c z c 1 L 0 F 1 d G 9 S Z W 1 v d m V k Q 2 9 s d W 1 u c z E u e 1 N v b G l k I G J p b 2 Z 1 Z W w g K G Z l Z W R z d G 9 j a y k s M T F 9 J n F 1 b 3 Q 7 L C Z x d W 9 0 O 1 N l Y 3 R p b 2 4 x L 3 V 1 a D F z c z c 1 L 0 F 1 d G 9 S Z W 1 v d m V k Q 2 9 s d W 1 u c z E u e 1 N v b G l k I G N v Y W w g K G Z l Z W R z d G 9 j a y k s M T J 9 J n F 1 b 3 Q 7 L C Z x d W 9 0 O 1 N l Y 3 R p b 2 4 x L 3 V 1 a D F z c z c 1 L 0 F 1 d G 9 S Z W 1 v d m V k Q 2 9 s d W 1 u c z E u e 0 V s Z W N 0 c m l j a X R 5 I C h m Z W V k c 3 R v Y 2 s p L D E z f S Z x d W 9 0 O y w m c X V v d D t T Z W N 0 a W 9 u M S 9 1 d W g x c 3 M 3 N S 9 B d X R v U m V t b 3 Z l Z E N v b H V t b n M x L n t I Z W F 0 I H d h c 3 R l I C h l e G N s L i B m Z W V k c 3 R v Y 2 s p L D E 0 f S Z x d W 9 0 O y w m c X V v d D t T Z W N 0 a W 9 u M S 9 1 d W g x c 3 M 3 N S 9 B d X R v U m V t b 3 Z l Z E N v b H V t b n M x L n t H Y X M g a H l k c m 9 n Z W 4 g K G V 4 Y 2 w u I G Z l Z W R z d G 9 j a y k s M T V 9 J n F 1 b 3 Q 7 L C Z x d W 9 0 O 1 N l Y 3 R p b 2 4 x L 3 V 1 a D F z c z c 1 L 0 F 1 d G 9 S Z W 1 v d m V k Q 2 9 s d W 1 u c z E u e 0 d h c y B l L W Z 1 Z W w g K G V 4 Y 2 w u I G Z l Z W R z d G 9 j a y k s M T Z 9 J n F 1 b 3 Q 7 L C Z x d W 9 0 O 1 N l Y 3 R p b 2 4 x L 3 V 1 a D F z c z c 1 L 0 F 1 d G 9 S Z W 1 v d m V k Q 2 9 s d W 1 u c z E u e 0 J p b 2 1 l d G h h b m U g K G V 4 Y 2 w u I G Z l Z W R z d G 9 j a y k s M T d 9 J n F 1 b 3 Q 7 L C Z x d W 9 0 O 1 N l Y 3 R p b 2 4 x L 3 V 1 a D F z c z c 1 L 0 F 1 d G 9 S Z W 1 v d m V k Q 2 9 s d W 1 u c z E u e 0 d h c y B u Y X R 1 c m F s I C h l e G N s L i B m Z W V k c 3 R v Y 2 s p L D E 4 f S Z x d W 9 0 O y w m c X V v d D t T Z W N 0 a W 9 u M S 9 1 d W g x c 3 M 3 N S 9 B d X R v U m V t b 3 Z l Z E N v b H V t b n M x L n t M a X F 1 a W Q g Z S 1 m d W V s I C h l e G N s L i B m Z W V k c 3 R v Y 2 s p L D E 5 f S Z x d W 9 0 O y w m c X V v d D t T Z W N 0 a W 9 u M S 9 1 d W g x c 3 M 3 N S 9 B d X R v U m V t b 3 Z l Z E N v b H V t b n M x L n t M a X F 1 a W Q g Y m l v Z n V l b C A o Z X h j b C 4 g Z m V l Z H N 0 b 2 N r K S w y M H 0 m c X V v d D s s J n F 1 b 3 Q 7 U 2 V j d G l v b j E v d X V o M X N z N z U v Q X V 0 b 1 J l b W 9 2 Z W R D b 2 x 1 b W 5 z M S 5 7 T G l x d W l k I G 9 p b C A o Z X h j b C 4 g Z m V l Z H N 0 b 2 N r K S w y M X 0 m c X V v d D s s J n F 1 b 3 Q 7 U 2 V j d G l v b j E v d X V o M X N z N z U v Q X V 0 b 1 J l b W 9 2 Z W R D b 2 x 1 b W 5 z M S 5 7 U 2 9 s a W Q g d 2 F z d G U g K G V 4 Y 2 w u I G Z l Z W R z d G 9 j a y k s M j J 9 J n F 1 b 3 Q 7 L C Z x d W 9 0 O 1 N l Y 3 R p b 2 4 x L 3 V 1 a D F z c z c 1 L 0 F 1 d G 9 S Z W 1 v d m V k Q 2 9 s d W 1 u c z E u e 1 N v b G l k I G J p b 2 Z 1 Z W w g K G V 4 Y 2 w u I G Z l Z W R z d G 9 j a y k s M j N 9 J n F 1 b 3 Q 7 L C Z x d W 9 0 O 1 N l Y 3 R p b 2 4 x L 3 V 1 a D F z c z c 1 L 0 F 1 d G 9 S Z W 1 v d m V k Q 2 9 s d W 1 u c z E u e 1 N v b G l k I G N v Y W w g K G V 4 Y 2 w u I G Z l Z W R z d G 9 j a y k s M j R 9 J n F 1 b 3 Q 7 L C Z x d W 9 0 O 1 N l Y 3 R p b 2 4 x L 3 V 1 a D F z c z c 1 L 0 F 1 d G 9 S Z W 1 v d m V k Q 2 9 s d W 1 u c z E u e 0 V s Z W N 0 c m l j a X R 5 I C h l e G N s L i B m Z W V k c 3 R v Y 2 s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d X V o M X N z N z U v Q X V 0 b 1 J l b W 9 2 Z W R D b 2 x 1 b W 5 z M S 5 7 Y 2 F 0 Z W d v c n k s M H 0 m c X V v d D s s J n F 1 b 3 Q 7 U 2 V j d G l v b j E v d X V o M X N z N z U v Q X V 0 b 1 J l b W 9 2 Z W R D b 2 x 1 b W 5 z M S 5 7 V G 9 0 Y W w s M X 0 m c X V v d D s s J n F 1 b 3 Q 7 U 2 V j d G l v b j E v d X V o M X N z N z U v Q X V 0 b 1 J l b W 9 2 Z W R D b 2 x 1 b W 5 z M S 5 7 S G V h d C B 3 Y X N 0 Z S A o Z m V l Z H N 0 b 2 N r K S w y f S Z x d W 9 0 O y w m c X V v d D t T Z W N 0 a W 9 u M S 9 1 d W g x c 3 M 3 N S 9 B d X R v U m V t b 3 Z l Z E N v b H V t b n M x L n t H Y X M g a H l k c m 9 n Z W 4 g K G Z l Z W R z d G 9 j a y k s M 3 0 m c X V v d D s s J n F 1 b 3 Q 7 U 2 V j d G l v b j E v d X V o M X N z N z U v Q X V 0 b 1 J l b W 9 2 Z W R D b 2 x 1 b W 5 z M S 5 7 R 2 F z I G U t Z n V l b C A o Z m V l Z H N 0 b 2 N r K S w 0 f S Z x d W 9 0 O y w m c X V v d D t T Z W N 0 a W 9 u M S 9 1 d W g x c 3 M 3 N S 9 B d X R v U m V t b 3 Z l Z E N v b H V t b n M x L n t C a W 9 t Z X R o Y W 5 l I C h m Z W V k c 3 R v Y 2 s p L D V 9 J n F 1 b 3 Q 7 L C Z x d W 9 0 O 1 N l Y 3 R p b 2 4 x L 3 V 1 a D F z c z c 1 L 0 F 1 d G 9 S Z W 1 v d m V k Q 2 9 s d W 1 u c z E u e 0 d h c y B u Y X R 1 c m F s I C h m Z W V k c 3 R v Y 2 s p L D Z 9 J n F 1 b 3 Q 7 L C Z x d W 9 0 O 1 N l Y 3 R p b 2 4 x L 3 V 1 a D F z c z c 1 L 0 F 1 d G 9 S Z W 1 v d m V k Q 2 9 s d W 1 u c z E u e 0 x p c X V p Z C B l L W Z 1 Z W w g K G Z l Z W R z d G 9 j a y k s N 3 0 m c X V v d D s s J n F 1 b 3 Q 7 U 2 V j d G l v b j E v d X V o M X N z N z U v Q X V 0 b 1 J l b W 9 2 Z W R D b 2 x 1 b W 5 z M S 5 7 T G l x d W l k I G J p b 2 Z 1 Z W w g K G Z l Z W R z d G 9 j a y k s O H 0 m c X V v d D s s J n F 1 b 3 Q 7 U 2 V j d G l v b j E v d X V o M X N z N z U v Q X V 0 b 1 J l b W 9 2 Z W R D b 2 x 1 b W 5 z M S 5 7 T G l x d W l k I G 9 p b C A o Z m V l Z H N 0 b 2 N r K S w 5 f S Z x d W 9 0 O y w m c X V v d D t T Z W N 0 a W 9 u M S 9 1 d W g x c 3 M 3 N S 9 B d X R v U m V t b 3 Z l Z E N v b H V t b n M x L n t T b 2 x p Z C B 3 Y X N 0 Z S A o Z m V l Z H N 0 b 2 N r K S w x M H 0 m c X V v d D s s J n F 1 b 3 Q 7 U 2 V j d G l v b j E v d X V o M X N z N z U v Q X V 0 b 1 J l b W 9 2 Z W R D b 2 x 1 b W 5 z M S 5 7 U 2 9 s a W Q g Y m l v Z n V l b C A o Z m V l Z H N 0 b 2 N r K S w x M X 0 m c X V v d D s s J n F 1 b 3 Q 7 U 2 V j d G l v b j E v d X V o M X N z N z U v Q X V 0 b 1 J l b W 9 2 Z W R D b 2 x 1 b W 5 z M S 5 7 U 2 9 s a W Q g Y 2 9 h b C A o Z m V l Z H N 0 b 2 N r K S w x M n 0 m c X V v d D s s J n F 1 b 3 Q 7 U 2 V j d G l v b j E v d X V o M X N z N z U v Q X V 0 b 1 J l b W 9 2 Z W R D b 2 x 1 b W 5 z M S 5 7 R W x l Y 3 R y a W N p d H k g K G Z l Z W R z d G 9 j a y k s M T N 9 J n F 1 b 3 Q 7 L C Z x d W 9 0 O 1 N l Y 3 R p b 2 4 x L 3 V 1 a D F z c z c 1 L 0 F 1 d G 9 S Z W 1 v d m V k Q 2 9 s d W 1 u c z E u e 0 h l Y X Q g d 2 F z d G U g K G V 4 Y 2 w u I G Z l Z W R z d G 9 j a y k s M T R 9 J n F 1 b 3 Q 7 L C Z x d W 9 0 O 1 N l Y 3 R p b 2 4 x L 3 V 1 a D F z c z c 1 L 0 F 1 d G 9 S Z W 1 v d m V k Q 2 9 s d W 1 u c z E u e 0 d h c y B o e W R y b 2 d l b i A o Z X h j b C 4 g Z m V l Z H N 0 b 2 N r K S w x N X 0 m c X V v d D s s J n F 1 b 3 Q 7 U 2 V j d G l v b j E v d X V o M X N z N z U v Q X V 0 b 1 J l b W 9 2 Z W R D b 2 x 1 b W 5 z M S 5 7 R 2 F z I G U t Z n V l b C A o Z X h j b C 4 g Z m V l Z H N 0 b 2 N r K S w x N n 0 m c X V v d D s s J n F 1 b 3 Q 7 U 2 V j d G l v b j E v d X V o M X N z N z U v Q X V 0 b 1 J l b W 9 2 Z W R D b 2 x 1 b W 5 z M S 5 7 Q m l v b W V 0 a G F u Z S A o Z X h j b C 4 g Z m V l Z H N 0 b 2 N r K S w x N 3 0 m c X V v d D s s J n F 1 b 3 Q 7 U 2 V j d G l v b j E v d X V o M X N z N z U v Q X V 0 b 1 J l b W 9 2 Z W R D b 2 x 1 b W 5 z M S 5 7 R 2 F z I G 5 h d H V y Y W w g K G V 4 Y 2 w u I G Z l Z W R z d G 9 j a y k s M T h 9 J n F 1 b 3 Q 7 L C Z x d W 9 0 O 1 N l Y 3 R p b 2 4 x L 3 V 1 a D F z c z c 1 L 0 F 1 d G 9 S Z W 1 v d m V k Q 2 9 s d W 1 u c z E u e 0 x p c X V p Z C B l L W Z 1 Z W w g K G V 4 Y 2 w u I G Z l Z W R z d G 9 j a y k s M T l 9 J n F 1 b 3 Q 7 L C Z x d W 9 0 O 1 N l Y 3 R p b 2 4 x L 3 V 1 a D F z c z c 1 L 0 F 1 d G 9 S Z W 1 v d m V k Q 2 9 s d W 1 u c z E u e 0 x p c X V p Z C B i a W 9 m d W V s I C h l e G N s L i B m Z W V k c 3 R v Y 2 s p L D I w f S Z x d W 9 0 O y w m c X V v d D t T Z W N 0 a W 9 u M S 9 1 d W g x c 3 M 3 N S 9 B d X R v U m V t b 3 Z l Z E N v b H V t b n M x L n t M a X F 1 a W Q g b 2 l s I C h l e G N s L i B m Z W V k c 3 R v Y 2 s p L D I x f S Z x d W 9 0 O y w m c X V v d D t T Z W N 0 a W 9 u M S 9 1 d W g x c 3 M 3 N S 9 B d X R v U m V t b 3 Z l Z E N v b H V t b n M x L n t T b 2 x p Z C B 3 Y X N 0 Z S A o Z X h j b C 4 g Z m V l Z H N 0 b 2 N r K S w y M n 0 m c X V v d D s s J n F 1 b 3 Q 7 U 2 V j d G l v b j E v d X V o M X N z N z U v Q X V 0 b 1 J l b W 9 2 Z W R D b 2 x 1 b W 5 z M S 5 7 U 2 9 s a W Q g Y m l v Z n V l b C A o Z X h j b C 4 g Z m V l Z H N 0 b 2 N r K S w y M 3 0 m c X V v d D s s J n F 1 b 3 Q 7 U 2 V j d G l v b j E v d X V o M X N z N z U v Q X V 0 b 1 J l b W 9 2 Z W R D b 2 x 1 b W 5 z M S 5 7 U 2 9 s a W Q g Y 2 9 h b C A o Z X h j b C 4 g Z m V l Z H N 0 b 2 N r K S w y N H 0 m c X V v d D s s J n F 1 b 3 Q 7 U 2 V j d G l v b j E v d X V o M X N z N z U v Q X V 0 b 1 J l b W 9 2 Z W R D b 2 x 1 b W 5 z M S 5 7 R W x l Y 3 R y a W N p d H k g K G V 4 Y 2 w u I G Z l Z W R z d G 9 j a y k s M j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1 c G 1 1 d m Y 1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d U M T c 6 M z E 6 M j E u M D c 5 M z g z M l o i L z 4 8 R W 5 0 c n k g V H l w Z T 0 i R m l s b E N v b H V t b l R 5 c G V z I i B W Y W x 1 Z T 0 i c 0 F 3 T U R B d 0 1 E Q X d N R E F 3 T U R B d 0 1 E Q X d N R E F 3 T U R B d 0 1 E Q X d N R E F 3 T U R B d 0 0 9 I i 8 + P E V u d H J 5 I F R 5 c G U 9 I k Z p b G x D b 2 x 1 b W 5 O Y W 1 l c y I g V m F s d W U 9 I n N b J n F 1 b 3 Q 7 Y 2 F 0 Z W d v c n k m c X V v d D s s J n F 1 b 3 Q 7 V G 9 0 Y W w m c X V v d D s s J n F 1 b 3 Q 7 V 2 9 v Z C A o Z m V l Z H N 0 b 2 N r K S Z x d W 9 0 O y w m c X V v d D t T d G V l b C A o Z m V l Z H N 0 b 2 N r K S Z x d W 9 0 O y w m c X V v d D t Q Y X B l c i A o Z m V l Z H N 0 b 2 N r K S Z x d W 9 0 O y w m c X V v d D t P d G h l c i B p b m R 1 c 3 R y a W V z I C h m Z W V k c 3 R v Y 2 s p J n F 1 b 3 Q 7 L C Z x d W 9 0 O 0 5 v b i 1 m Z X J y b 3 V z I C h m Z W V k c 3 R v Y 2 s p J n F 1 b 3 Q 7 L C Z x d W 9 0 O 0 x p b W U g K G Z l Z W R z d G 9 j a y k m c X V v d D s s J n F 1 b 3 Q 7 R 2 x h c 3 M g K G Z l Z W R z d G 9 j a y k m c X V v d D s s J n F 1 b 3 Q 7 R m 9 v Z C A o Z m V l Z H N 0 b 2 N r K S Z x d W 9 0 O y w m c X V v d D t D a G V t a W N h b C B P d G h l c i A o Z m V l Z H N 0 b 2 N r K S Z x d W 9 0 O y w m c X V v d D t D a G V t a W N h b C B P b G V m a W 4 g K G Z l Z W R z d G 9 j a y k m c X V v d D s s J n F 1 b 3 Q 7 Q 2 h l b W l j Y W w g Q 2 h s b 3 J p b m U g K G Z l Z W R z d G 9 j a y k m c X V v d D s s J n F 1 b 3 Q 7 Q 2 h l b W l j Y W w g Q W 1 t b 2 5 p Y S A o Z m V l Z H N 0 b 2 N r K S Z x d W 9 0 O y w m c X V v d D t D Z X J h b W l j I C h m Z W V k c 3 R v Y 2 s p J n F 1 b 3 Q 7 L C Z x d W 9 0 O 0 N l b W V u d C A o Z m V l Z H N 0 b 2 N r K S Z x d W 9 0 O y w m c X V v d D t B b H V t a W 5 p d W 0 g K G Z l Z W R z d G 9 j a y k m c X V v d D s s J n F 1 b 3 Q 7 V 2 9 v Z C A o Z X h j b C 4 g Z m V l Z H N 0 b 2 N r K S Z x d W 9 0 O y w m c X V v d D t T d G V l b C A o Z X h j b C 4 g Z m V l Z H N 0 b 2 N r K S Z x d W 9 0 O y w m c X V v d D t Q Y X B l c i A o Z X h j b C 4 g Z m V l Z H N 0 b 2 N r K S Z x d W 9 0 O y w m c X V v d D t P d G h l c i B p b m R 1 c 3 R y a W V z I C h l e G N s L i B m Z W V k c 3 R v Y 2 s p J n F 1 b 3 Q 7 L C Z x d W 9 0 O 0 5 v b i B m Z X J y b 3 V z I C h l e G N s L i B m Z W V k c 3 R v Y 2 s p J n F 1 b 3 Q 7 L C Z x d W 9 0 O 0 x p b W U g K G V 4 Y 2 w u I G Z l Z W R z d G 9 j a y k m c X V v d D s s J n F 1 b 3 Q 7 R 2 x h c 3 M g K G V 4 Y 2 w u I G Z l Z W R z d G 9 j a y k m c X V v d D s s J n F 1 b 3 Q 7 R m 9 v Z C A o Z X h j b C 4 g Z m V l Z H N 0 b 2 N r K S Z x d W 9 0 O y w m c X V v d D t D a G V t a W N h b C B P d G h l c i A o Z X h j b C 4 g Z m V l Z H N 0 b 2 N r K S Z x d W 9 0 O y w m c X V v d D t D a G V t a W N h b C B P b G V m a W 4 g K G V 4 Y 2 w u I G Z l Z W R z d G 9 j a y k m c X V v d D s s J n F 1 b 3 Q 7 Q 2 h l b W l j Y W w g Q 2 h s b 3 J p b m U g K G V 4 Y 2 w u I G Z l Z W R z d G 9 j a y k m c X V v d D s s J n F 1 b 3 Q 7 Q 2 h l b W l j Y W w g Q W 1 t b 2 5 p Y S A o Z X h j b C 4 g Z m V l Z H N 0 b 2 N r K S Z x d W 9 0 O y w m c X V v d D t D Z X J h b W l j I C h l e G N s L i B m Z W V k c 3 R v Y 2 s p J n F 1 b 3 Q 7 L C Z x d W 9 0 O 0 N l b W V u d C A o Z X h j b C 4 g Z m V l Z H N 0 b 2 N r K S Z x d W 9 0 O y w m c X V v d D t B b H V t a W 5 p d W 0 g K G V 4 Y 2 w u I G Z l Z W R z d G 9 j a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t d X Z m N X k v Q X V 0 b 1 J l b W 9 2 Z W R D b 2 x 1 b W 5 z M S 5 7 Y 2 F 0 Z W d v c n k s M H 0 m c X V v d D s s J n F 1 b 3 Q 7 U 2 V j d G l v b j E v d X B t d X Z m N X k v Q X V 0 b 1 J l b W 9 2 Z W R D b 2 x 1 b W 5 z M S 5 7 V G 9 0 Y W w s M X 0 m c X V v d D s s J n F 1 b 3 Q 7 U 2 V j d G l v b j E v d X B t d X Z m N X k v Q X V 0 b 1 J l b W 9 2 Z W R D b 2 x 1 b W 5 z M S 5 7 V 2 9 v Z C A o Z m V l Z H N 0 b 2 N r K S w y f S Z x d W 9 0 O y w m c X V v d D t T Z W N 0 a W 9 u M S 9 1 c G 1 1 d m Y 1 e S 9 B d X R v U m V t b 3 Z l Z E N v b H V t b n M x L n t T d G V l b C A o Z m V l Z H N 0 b 2 N r K S w z f S Z x d W 9 0 O y w m c X V v d D t T Z W N 0 a W 9 u M S 9 1 c G 1 1 d m Y 1 e S 9 B d X R v U m V t b 3 Z l Z E N v b H V t b n M x L n t Q Y X B l c i A o Z m V l Z H N 0 b 2 N r K S w 0 f S Z x d W 9 0 O y w m c X V v d D t T Z W N 0 a W 9 u M S 9 1 c G 1 1 d m Y 1 e S 9 B d X R v U m V t b 3 Z l Z E N v b H V t b n M x L n t P d G h l c i B p b m R 1 c 3 R y a W V z I C h m Z W V k c 3 R v Y 2 s p L D V 9 J n F 1 b 3 Q 7 L C Z x d W 9 0 O 1 N l Y 3 R p b 2 4 x L 3 V w b X V 2 Z j V 5 L 0 F 1 d G 9 S Z W 1 v d m V k Q 2 9 s d W 1 u c z E u e 0 5 v b i 1 m Z X J y b 3 V z I C h m Z W V k c 3 R v Y 2 s p L D Z 9 J n F 1 b 3 Q 7 L C Z x d W 9 0 O 1 N l Y 3 R p b 2 4 x L 3 V w b X V 2 Z j V 5 L 0 F 1 d G 9 S Z W 1 v d m V k Q 2 9 s d W 1 u c z E u e 0 x p b W U g K G Z l Z W R z d G 9 j a y k s N 3 0 m c X V v d D s s J n F 1 b 3 Q 7 U 2 V j d G l v b j E v d X B t d X Z m N X k v Q X V 0 b 1 J l b W 9 2 Z W R D b 2 x 1 b W 5 z M S 5 7 R 2 x h c 3 M g K G Z l Z W R z d G 9 j a y k s O H 0 m c X V v d D s s J n F 1 b 3 Q 7 U 2 V j d G l v b j E v d X B t d X Z m N X k v Q X V 0 b 1 J l b W 9 2 Z W R D b 2 x 1 b W 5 z M S 5 7 R m 9 v Z C A o Z m V l Z H N 0 b 2 N r K S w 5 f S Z x d W 9 0 O y w m c X V v d D t T Z W N 0 a W 9 u M S 9 1 c G 1 1 d m Y 1 e S 9 B d X R v U m V t b 3 Z l Z E N v b H V t b n M x L n t D a G V t a W N h b C B P d G h l c i A o Z m V l Z H N 0 b 2 N r K S w x M H 0 m c X V v d D s s J n F 1 b 3 Q 7 U 2 V j d G l v b j E v d X B t d X Z m N X k v Q X V 0 b 1 J l b W 9 2 Z W R D b 2 x 1 b W 5 z M S 5 7 Q 2 h l b W l j Y W w g T 2 x l Z m l u I C h m Z W V k c 3 R v Y 2 s p L D E x f S Z x d W 9 0 O y w m c X V v d D t T Z W N 0 a W 9 u M S 9 1 c G 1 1 d m Y 1 e S 9 B d X R v U m V t b 3 Z l Z E N v b H V t b n M x L n t D a G V t a W N h b C B D a G x v c m l u Z S A o Z m V l Z H N 0 b 2 N r K S w x M n 0 m c X V v d D s s J n F 1 b 3 Q 7 U 2 V j d G l v b j E v d X B t d X Z m N X k v Q X V 0 b 1 J l b W 9 2 Z W R D b 2 x 1 b W 5 z M S 5 7 Q 2 h l b W l j Y W w g Q W 1 t b 2 5 p Y S A o Z m V l Z H N 0 b 2 N r K S w x M 3 0 m c X V v d D s s J n F 1 b 3 Q 7 U 2 V j d G l v b j E v d X B t d X Z m N X k v Q X V 0 b 1 J l b W 9 2 Z W R D b 2 x 1 b W 5 z M S 5 7 Q 2 V y Y W 1 p Y y A o Z m V l Z H N 0 b 2 N r K S w x N H 0 m c X V v d D s s J n F 1 b 3 Q 7 U 2 V j d G l v b j E v d X B t d X Z m N X k v Q X V 0 b 1 J l b W 9 2 Z W R D b 2 x 1 b W 5 z M S 5 7 Q 2 V t Z W 5 0 I C h m Z W V k c 3 R v Y 2 s p L D E 1 f S Z x d W 9 0 O y w m c X V v d D t T Z W N 0 a W 9 u M S 9 1 c G 1 1 d m Y 1 e S 9 B d X R v U m V t b 3 Z l Z E N v b H V t b n M x L n t B b H V t a W 5 p d W 0 g K G Z l Z W R z d G 9 j a y k s M T Z 9 J n F 1 b 3 Q 7 L C Z x d W 9 0 O 1 N l Y 3 R p b 2 4 x L 3 V w b X V 2 Z j V 5 L 0 F 1 d G 9 S Z W 1 v d m V k Q 2 9 s d W 1 u c z E u e 1 d v b 2 Q g K G V 4 Y 2 w u I G Z l Z W R z d G 9 j a y k s M T d 9 J n F 1 b 3 Q 7 L C Z x d W 9 0 O 1 N l Y 3 R p b 2 4 x L 3 V w b X V 2 Z j V 5 L 0 F 1 d G 9 S Z W 1 v d m V k Q 2 9 s d W 1 u c z E u e 1 N 0 Z W V s I C h l e G N s L i B m Z W V k c 3 R v Y 2 s p L D E 4 f S Z x d W 9 0 O y w m c X V v d D t T Z W N 0 a W 9 u M S 9 1 c G 1 1 d m Y 1 e S 9 B d X R v U m V t b 3 Z l Z E N v b H V t b n M x L n t Q Y X B l c i A o Z X h j b C 4 g Z m V l Z H N 0 b 2 N r K S w x O X 0 m c X V v d D s s J n F 1 b 3 Q 7 U 2 V j d G l v b j E v d X B t d X Z m N X k v Q X V 0 b 1 J l b W 9 2 Z W R D b 2 x 1 b W 5 z M S 5 7 T 3 R o Z X I g a W 5 k d X N 0 c m l l c y A o Z X h j b C 4 g Z m V l Z H N 0 b 2 N r K S w y M H 0 m c X V v d D s s J n F 1 b 3 Q 7 U 2 V j d G l v b j E v d X B t d X Z m N X k v Q X V 0 b 1 J l b W 9 2 Z W R D b 2 x 1 b W 5 z M S 5 7 T m 9 u I G Z l c n J v d X M g K G V 4 Y 2 w u I G Z l Z W R z d G 9 j a y k s M j F 9 J n F 1 b 3 Q 7 L C Z x d W 9 0 O 1 N l Y 3 R p b 2 4 x L 3 V w b X V 2 Z j V 5 L 0 F 1 d G 9 S Z W 1 v d m V k Q 2 9 s d W 1 u c z E u e 0 x p b W U g K G V 4 Y 2 w u I G Z l Z W R z d G 9 j a y k s M j J 9 J n F 1 b 3 Q 7 L C Z x d W 9 0 O 1 N l Y 3 R p b 2 4 x L 3 V w b X V 2 Z j V 5 L 0 F 1 d G 9 S Z W 1 v d m V k Q 2 9 s d W 1 u c z E u e 0 d s Y X N z I C h l e G N s L i B m Z W V k c 3 R v Y 2 s p L D I z f S Z x d W 9 0 O y w m c X V v d D t T Z W N 0 a W 9 u M S 9 1 c G 1 1 d m Y 1 e S 9 B d X R v U m V t b 3 Z l Z E N v b H V t b n M x L n t G b 2 9 k I C h l e G N s L i B m Z W V k c 3 R v Y 2 s p L D I 0 f S Z x d W 9 0 O y w m c X V v d D t T Z W N 0 a W 9 u M S 9 1 c G 1 1 d m Y 1 e S 9 B d X R v U m V t b 3 Z l Z E N v b H V t b n M x L n t D a G V t a W N h b C B P d G h l c i A o Z X h j b C 4 g Z m V l Z H N 0 b 2 N r K S w y N X 0 m c X V v d D s s J n F 1 b 3 Q 7 U 2 V j d G l v b j E v d X B t d X Z m N X k v Q X V 0 b 1 J l b W 9 2 Z W R D b 2 x 1 b W 5 z M S 5 7 Q 2 h l b W l j Y W w g T 2 x l Z m l u I C h l e G N s L i B m Z W V k c 3 R v Y 2 s p L D I 2 f S Z x d W 9 0 O y w m c X V v d D t T Z W N 0 a W 9 u M S 9 1 c G 1 1 d m Y 1 e S 9 B d X R v U m V t b 3 Z l Z E N v b H V t b n M x L n t D a G V t a W N h b C B D a G x v c m l u Z S A o Z X h j b C 4 g Z m V l Z H N 0 b 2 N r K S w y N 3 0 m c X V v d D s s J n F 1 b 3 Q 7 U 2 V j d G l v b j E v d X B t d X Z m N X k v Q X V 0 b 1 J l b W 9 2 Z W R D b 2 x 1 b W 5 z M S 5 7 Q 2 h l b W l j Y W w g Q W 1 t b 2 5 p Y S A o Z X h j b C 4 g Z m V l Z H N 0 b 2 N r K S w y O H 0 m c X V v d D s s J n F 1 b 3 Q 7 U 2 V j d G l v b j E v d X B t d X Z m N X k v Q X V 0 b 1 J l b W 9 2 Z W R D b 2 x 1 b W 5 z M S 5 7 Q 2 V y Y W 1 p Y y A o Z X h j b C 4 g Z m V l Z H N 0 b 2 N r K S w y O X 0 m c X V v d D s s J n F 1 b 3 Q 7 U 2 V j d G l v b j E v d X B t d X Z m N X k v Q X V 0 b 1 J l b W 9 2 Z W R D b 2 x 1 b W 5 z M S 5 7 Q 2 V t Z W 5 0 I C h l e G N s L i B m Z W V k c 3 R v Y 2 s p L D M w f S Z x d W 9 0 O y w m c X V v d D t T Z W N 0 a W 9 u M S 9 1 c G 1 1 d m Y 1 e S 9 B d X R v U m V t b 3 Z l Z E N v b H V t b n M x L n t B b H V t a W 5 p d W 0 g K G V 4 Y 2 w u I G Z l Z W R z d G 9 j a y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1 c G 1 1 d m Y 1 e S 9 B d X R v U m V t b 3 Z l Z E N v b H V t b n M x L n t j Y X R l Z 2 9 y e S w w f S Z x d W 9 0 O y w m c X V v d D t T Z W N 0 a W 9 u M S 9 1 c G 1 1 d m Y 1 e S 9 B d X R v U m V t b 3 Z l Z E N v b H V t b n M x L n t U b 3 R h b C w x f S Z x d W 9 0 O y w m c X V v d D t T Z W N 0 a W 9 u M S 9 1 c G 1 1 d m Y 1 e S 9 B d X R v U m V t b 3 Z l Z E N v b H V t b n M x L n t X b 2 9 k I C h m Z W V k c 3 R v Y 2 s p L D J 9 J n F 1 b 3 Q 7 L C Z x d W 9 0 O 1 N l Y 3 R p b 2 4 x L 3 V w b X V 2 Z j V 5 L 0 F 1 d G 9 S Z W 1 v d m V k Q 2 9 s d W 1 u c z E u e 1 N 0 Z W V s I C h m Z W V k c 3 R v Y 2 s p L D N 9 J n F 1 b 3 Q 7 L C Z x d W 9 0 O 1 N l Y 3 R p b 2 4 x L 3 V w b X V 2 Z j V 5 L 0 F 1 d G 9 S Z W 1 v d m V k Q 2 9 s d W 1 u c z E u e 1 B h c G V y I C h m Z W V k c 3 R v Y 2 s p L D R 9 J n F 1 b 3 Q 7 L C Z x d W 9 0 O 1 N l Y 3 R p b 2 4 x L 3 V w b X V 2 Z j V 5 L 0 F 1 d G 9 S Z W 1 v d m V k Q 2 9 s d W 1 u c z E u e 0 9 0 a G V y I G l u Z H V z d H J p Z X M g K G Z l Z W R z d G 9 j a y k s N X 0 m c X V v d D s s J n F 1 b 3 Q 7 U 2 V j d G l v b j E v d X B t d X Z m N X k v Q X V 0 b 1 J l b W 9 2 Z W R D b 2 x 1 b W 5 z M S 5 7 T m 9 u L W Z l c n J v d X M g K G Z l Z W R z d G 9 j a y k s N n 0 m c X V v d D s s J n F 1 b 3 Q 7 U 2 V j d G l v b j E v d X B t d X Z m N X k v Q X V 0 b 1 J l b W 9 2 Z W R D b 2 x 1 b W 5 z M S 5 7 T G l t Z S A o Z m V l Z H N 0 b 2 N r K S w 3 f S Z x d W 9 0 O y w m c X V v d D t T Z W N 0 a W 9 u M S 9 1 c G 1 1 d m Y 1 e S 9 B d X R v U m V t b 3 Z l Z E N v b H V t b n M x L n t H b G F z c y A o Z m V l Z H N 0 b 2 N r K S w 4 f S Z x d W 9 0 O y w m c X V v d D t T Z W N 0 a W 9 u M S 9 1 c G 1 1 d m Y 1 e S 9 B d X R v U m V t b 3 Z l Z E N v b H V t b n M x L n t G b 2 9 k I C h m Z W V k c 3 R v Y 2 s p L D l 9 J n F 1 b 3 Q 7 L C Z x d W 9 0 O 1 N l Y 3 R p b 2 4 x L 3 V w b X V 2 Z j V 5 L 0 F 1 d G 9 S Z W 1 v d m V k Q 2 9 s d W 1 u c z E u e 0 N o Z W 1 p Y 2 F s I E 9 0 a G V y I C h m Z W V k c 3 R v Y 2 s p L D E w f S Z x d W 9 0 O y w m c X V v d D t T Z W N 0 a W 9 u M S 9 1 c G 1 1 d m Y 1 e S 9 B d X R v U m V t b 3 Z l Z E N v b H V t b n M x L n t D a G V t a W N h b C B P b G V m a W 4 g K G Z l Z W R z d G 9 j a y k s M T F 9 J n F 1 b 3 Q 7 L C Z x d W 9 0 O 1 N l Y 3 R p b 2 4 x L 3 V w b X V 2 Z j V 5 L 0 F 1 d G 9 S Z W 1 v d m V k Q 2 9 s d W 1 u c z E u e 0 N o Z W 1 p Y 2 F s I E N o b G 9 y a W 5 l I C h m Z W V k c 3 R v Y 2 s p L D E y f S Z x d W 9 0 O y w m c X V v d D t T Z W N 0 a W 9 u M S 9 1 c G 1 1 d m Y 1 e S 9 B d X R v U m V t b 3 Z l Z E N v b H V t b n M x L n t D a G V t a W N h b C B B b W 1 v b m l h I C h m Z W V k c 3 R v Y 2 s p L D E z f S Z x d W 9 0 O y w m c X V v d D t T Z W N 0 a W 9 u M S 9 1 c G 1 1 d m Y 1 e S 9 B d X R v U m V t b 3 Z l Z E N v b H V t b n M x L n t D Z X J h b W l j I C h m Z W V k c 3 R v Y 2 s p L D E 0 f S Z x d W 9 0 O y w m c X V v d D t T Z W N 0 a W 9 u M S 9 1 c G 1 1 d m Y 1 e S 9 B d X R v U m V t b 3 Z l Z E N v b H V t b n M x L n t D Z W 1 l b n Q g K G Z l Z W R z d G 9 j a y k s M T V 9 J n F 1 b 3 Q 7 L C Z x d W 9 0 O 1 N l Y 3 R p b 2 4 x L 3 V w b X V 2 Z j V 5 L 0 F 1 d G 9 S Z W 1 v d m V k Q 2 9 s d W 1 u c z E u e 0 F s d W 1 p b m l 1 b S A o Z m V l Z H N 0 b 2 N r K S w x N n 0 m c X V v d D s s J n F 1 b 3 Q 7 U 2 V j d G l v b j E v d X B t d X Z m N X k v Q X V 0 b 1 J l b W 9 2 Z W R D b 2 x 1 b W 5 z M S 5 7 V 2 9 v Z C A o Z X h j b C 4 g Z m V l Z H N 0 b 2 N r K S w x N 3 0 m c X V v d D s s J n F 1 b 3 Q 7 U 2 V j d G l v b j E v d X B t d X Z m N X k v Q X V 0 b 1 J l b W 9 2 Z W R D b 2 x 1 b W 5 z M S 5 7 U 3 R l Z W w g K G V 4 Y 2 w u I G Z l Z W R z d G 9 j a y k s M T h 9 J n F 1 b 3 Q 7 L C Z x d W 9 0 O 1 N l Y 3 R p b 2 4 x L 3 V w b X V 2 Z j V 5 L 0 F 1 d G 9 S Z W 1 v d m V k Q 2 9 s d W 1 u c z E u e 1 B h c G V y I C h l e G N s L i B m Z W V k c 3 R v Y 2 s p L D E 5 f S Z x d W 9 0 O y w m c X V v d D t T Z W N 0 a W 9 u M S 9 1 c G 1 1 d m Y 1 e S 9 B d X R v U m V t b 3 Z l Z E N v b H V t b n M x L n t P d G h l c i B p b m R 1 c 3 R y a W V z I C h l e G N s L i B m Z W V k c 3 R v Y 2 s p L D I w f S Z x d W 9 0 O y w m c X V v d D t T Z W N 0 a W 9 u M S 9 1 c G 1 1 d m Y 1 e S 9 B d X R v U m V t b 3 Z l Z E N v b H V t b n M x L n t O b 2 4 g Z m V y c m 9 1 c y A o Z X h j b C 4 g Z m V l Z H N 0 b 2 N r K S w y M X 0 m c X V v d D s s J n F 1 b 3 Q 7 U 2 V j d G l v b j E v d X B t d X Z m N X k v Q X V 0 b 1 J l b W 9 2 Z W R D b 2 x 1 b W 5 z M S 5 7 T G l t Z S A o Z X h j b C 4 g Z m V l Z H N 0 b 2 N r K S w y M n 0 m c X V v d D s s J n F 1 b 3 Q 7 U 2 V j d G l v b j E v d X B t d X Z m N X k v Q X V 0 b 1 J l b W 9 2 Z W R D b 2 x 1 b W 5 z M S 5 7 R 2 x h c 3 M g K G V 4 Y 2 w u I G Z l Z W R z d G 9 j a y k s M j N 9 J n F 1 b 3 Q 7 L C Z x d W 9 0 O 1 N l Y 3 R p b 2 4 x L 3 V w b X V 2 Z j V 5 L 0 F 1 d G 9 S Z W 1 v d m V k Q 2 9 s d W 1 u c z E u e 0 Z v b 2 Q g K G V 4 Y 2 w u I G Z l Z W R z d G 9 j a y k s M j R 9 J n F 1 b 3 Q 7 L C Z x d W 9 0 O 1 N l Y 3 R p b 2 4 x L 3 V w b X V 2 Z j V 5 L 0 F 1 d G 9 S Z W 1 v d m V k Q 2 9 s d W 1 u c z E u e 0 N o Z W 1 p Y 2 F s I E 9 0 a G V y I C h l e G N s L i B m Z W V k c 3 R v Y 2 s p L D I 1 f S Z x d W 9 0 O y w m c X V v d D t T Z W N 0 a W 9 u M S 9 1 c G 1 1 d m Y 1 e S 9 B d X R v U m V t b 3 Z l Z E N v b H V t b n M x L n t D a G V t a W N h b C B P b G V m a W 4 g K G V 4 Y 2 w u I G Z l Z W R z d G 9 j a y k s M j Z 9 J n F 1 b 3 Q 7 L C Z x d W 9 0 O 1 N l Y 3 R p b 2 4 x L 3 V w b X V 2 Z j V 5 L 0 F 1 d G 9 S Z W 1 v d m V k Q 2 9 s d W 1 u c z E u e 0 N o Z W 1 p Y 2 F s I E N o b G 9 y a W 5 l I C h l e G N s L i B m Z W V k c 3 R v Y 2 s p L D I 3 f S Z x d W 9 0 O y w m c X V v d D t T Z W N 0 a W 9 u M S 9 1 c G 1 1 d m Y 1 e S 9 B d X R v U m V t b 3 Z l Z E N v b H V t b n M x L n t D a G V t a W N h b C B B b W 1 v b m l h I C h l e G N s L i B m Z W V k c 3 R v Y 2 s p L D I 4 f S Z x d W 9 0 O y w m c X V v d D t T Z W N 0 a W 9 u M S 9 1 c G 1 1 d m Y 1 e S 9 B d X R v U m V t b 3 Z l Z E N v b H V t b n M x L n t D Z X J h b W l j I C h l e G N s L i B m Z W V k c 3 R v Y 2 s p L D I 5 f S Z x d W 9 0 O y w m c X V v d D t T Z W N 0 a W 9 u M S 9 1 c G 1 1 d m Y 1 e S 9 B d X R v U m V t b 3 Z l Z E N v b H V t b n M x L n t D Z W 1 l b n Q g K G V 4 Y 2 w u I G Z l Z W R z d G 9 j a y k s M z B 9 J n F 1 b 3 Q 7 L C Z x d W 9 0 O 1 N l Y 3 R p b 2 4 x L 3 V w b X V 2 Z j V 5 L 0 F 1 d G 9 S Z W 1 v d m V k Q 2 9 s d W 1 u c z E u e 0 F s d W 1 p b m l 1 b S A o Z X h j b C 4 g Z m V l Z H N 0 b 2 N r K S w z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V 1 a D F z c z c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d U M T k 6 N D k 6 M j I u M D c 2 N j k 4 M V o i L z 4 8 R W 5 0 c n k g V H l w Z T 0 i R m l s b E N v b H V t b l R 5 c G V z I i B W Y W x 1 Z T 0 i c 0 J n W U d C Z 1 l H Q m d Z R 0 J n W U d C Z 1 l H Q m d Z R 0 J n W U d C Z 1 l H Q m d Z P S I v P j x F b n R y e S B U e X B l P S J G a W x s Q 2 9 s d W 1 u T m F t Z X M i I F Z h b H V l P S J z W y Z x d W 9 0 O 2 N h d G V n b 3 J 5 J n F 1 b 3 Q 7 L C Z x d W 9 0 O 1 R v d G F s J n F 1 b 3 Q 7 L C Z x d W 9 0 O 0 h l Y X Q g d 2 F z d G U g K G Z l Z W R z d G 9 j a y k m c X V v d D s s J n F 1 b 3 Q 7 R 2 F z I G h 5 Z H J v Z 2 V u I C h m Z W V k c 3 R v Y 2 s p J n F 1 b 3 Q 7 L C Z x d W 9 0 O 0 d h c y B l L W Z 1 Z W w g K G Z l Z W R z d G 9 j a y k m c X V v d D s s J n F 1 b 3 Q 7 Q m l v b W V 0 a G F u Z S A o Z m V l Z H N 0 b 2 N r K S Z x d W 9 0 O y w m c X V v d D t H Y X M g b m F 0 d X J h b C A o Z m V l Z H N 0 b 2 N r K S Z x d W 9 0 O y w m c X V v d D t M a X F 1 a W Q g Z S 1 m d W V s I C h m Z W V k c 3 R v Y 2 s p J n F 1 b 3 Q 7 L C Z x d W 9 0 O 0 x p c X V p Z C B i a W 9 m d W V s I C h m Z W V k c 3 R v Y 2 s p J n F 1 b 3 Q 7 L C Z x d W 9 0 O 0 x p c X V p Z C B v a W w g K G Z l Z W R z d G 9 j a y k m c X V v d D s s J n F 1 b 3 Q 7 U 2 9 s a W Q g d 2 F z d G U g K G Z l Z W R z d G 9 j a y k m c X V v d D s s J n F 1 b 3 Q 7 U 2 9 s a W Q g Y m l v Z n V l b C A o Z m V l Z H N 0 b 2 N r K S Z x d W 9 0 O y w m c X V v d D t T b 2 x p Z C B j b 2 F s I C h m Z W V k c 3 R v Y 2 s p J n F 1 b 3 Q 7 L C Z x d W 9 0 O 0 V s Z W N 0 c m l j a X R 5 I C h m Z W V k c 3 R v Y 2 s p J n F 1 b 3 Q 7 L C Z x d W 9 0 O 0 h l Y X Q g d 2 F z d G U g K G V 4 Y 2 w u I G Z l Z W R z d G 9 j a y k m c X V v d D s s J n F 1 b 3 Q 7 R 2 F z I G h 5 Z H J v Z 2 V u I C h l e G N s L i B m Z W V k c 3 R v Y 2 s p J n F 1 b 3 Q 7 L C Z x d W 9 0 O 0 d h c y B l L W Z 1 Z W w g K G V 4 Y 2 w u I G Z l Z W R z d G 9 j a y k m c X V v d D s s J n F 1 b 3 Q 7 Q m l v b W V 0 a G F u Z S A o Z X h j b C 4 g Z m V l Z H N 0 b 2 N r K S Z x d W 9 0 O y w m c X V v d D t H Y X M g b m F 0 d X J h b C A o Z X h j b C 4 g Z m V l Z H N 0 b 2 N r K S Z x d W 9 0 O y w m c X V v d D t M a X F 1 a W Q g Z S 1 m d W V s I C h l e G N s L i B m Z W V k c 3 R v Y 2 s p J n F 1 b 3 Q 7 L C Z x d W 9 0 O 0 x p c X V p Z C B i a W 9 m d W V s I C h l e G N s L i B m Z W V k c 3 R v Y 2 s p J n F 1 b 3 Q 7 L C Z x d W 9 0 O 0 x p c X V p Z C B v a W w g K G V 4 Y 2 w u I G Z l Z W R z d G 9 j a y k m c X V v d D s s J n F 1 b 3 Q 7 U 2 9 s a W Q g d 2 F z d G U g K G V 4 Y 2 w u I G Z l Z W R z d G 9 j a y k m c X V v d D s s J n F 1 b 3 Q 7 U 2 9 s a W Q g Y m l v Z n V l b C A o Z X h j b C 4 g Z m V l Z H N 0 b 2 N r K S Z x d W 9 0 O y w m c X V v d D t T b 2 x p Z C B j b 2 F s I C h l e G N s L i B m Z W V k c 3 R v Y 2 s p J n F 1 b 3 Q 7 L C Z x d W 9 0 O 0 V s Z W N 0 c m l j a X R 5 I C h l e G N s L i B m Z W V k c 3 R v Y 2 s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D F z c z c 1 I C g y K S 9 B d X R v U m V t b 3 Z l Z E N v b H V t b n M x L n t j Y X R l Z 2 9 y e S w w f S Z x d W 9 0 O y w m c X V v d D t T Z W N 0 a W 9 u M S 9 1 d W g x c 3 M 3 N S A o M i k v Q X V 0 b 1 J l b W 9 2 Z W R D b 2 x 1 b W 5 z M S 5 7 V G 9 0 Y W w s M X 0 m c X V v d D s s J n F 1 b 3 Q 7 U 2 V j d G l v b j E v d X V o M X N z N z U g K D I p L 0 F 1 d G 9 S Z W 1 v d m V k Q 2 9 s d W 1 u c z E u e 0 h l Y X Q g d 2 F z d G U g K G Z l Z W R z d G 9 j a y k s M n 0 m c X V v d D s s J n F 1 b 3 Q 7 U 2 V j d G l v b j E v d X V o M X N z N z U g K D I p L 0 F 1 d G 9 S Z W 1 v d m V k Q 2 9 s d W 1 u c z E u e 0 d h c y B o e W R y b 2 d l b i A o Z m V l Z H N 0 b 2 N r K S w z f S Z x d W 9 0 O y w m c X V v d D t T Z W N 0 a W 9 u M S 9 1 d W g x c 3 M 3 N S A o M i k v Q X V 0 b 1 J l b W 9 2 Z W R D b 2 x 1 b W 5 z M S 5 7 R 2 F z I G U t Z n V l b C A o Z m V l Z H N 0 b 2 N r K S w 0 f S Z x d W 9 0 O y w m c X V v d D t T Z W N 0 a W 9 u M S 9 1 d W g x c 3 M 3 N S A o M i k v Q X V 0 b 1 J l b W 9 2 Z W R D b 2 x 1 b W 5 z M S 5 7 Q m l v b W V 0 a G F u Z S A o Z m V l Z H N 0 b 2 N r K S w 1 f S Z x d W 9 0 O y w m c X V v d D t T Z W N 0 a W 9 u M S 9 1 d W g x c 3 M 3 N S A o M i k v Q X V 0 b 1 J l b W 9 2 Z W R D b 2 x 1 b W 5 z M S 5 7 R 2 F z I G 5 h d H V y Y W w g K G Z l Z W R z d G 9 j a y k s N n 0 m c X V v d D s s J n F 1 b 3 Q 7 U 2 V j d G l v b j E v d X V o M X N z N z U g K D I p L 0 F 1 d G 9 S Z W 1 v d m V k Q 2 9 s d W 1 u c z E u e 0 x p c X V p Z C B l L W Z 1 Z W w g K G Z l Z W R z d G 9 j a y k s N 3 0 m c X V v d D s s J n F 1 b 3 Q 7 U 2 V j d G l v b j E v d X V o M X N z N z U g K D I p L 0 F 1 d G 9 S Z W 1 v d m V k Q 2 9 s d W 1 u c z E u e 0 x p c X V p Z C B i a W 9 m d W V s I C h m Z W V k c 3 R v Y 2 s p L D h 9 J n F 1 b 3 Q 7 L C Z x d W 9 0 O 1 N l Y 3 R p b 2 4 x L 3 V 1 a D F z c z c 1 I C g y K S 9 B d X R v U m V t b 3 Z l Z E N v b H V t b n M x L n t M a X F 1 a W Q g b 2 l s I C h m Z W V k c 3 R v Y 2 s p L D l 9 J n F 1 b 3 Q 7 L C Z x d W 9 0 O 1 N l Y 3 R p b 2 4 x L 3 V 1 a D F z c z c 1 I C g y K S 9 B d X R v U m V t b 3 Z l Z E N v b H V t b n M x L n t T b 2 x p Z C B 3 Y X N 0 Z S A o Z m V l Z H N 0 b 2 N r K S w x M H 0 m c X V v d D s s J n F 1 b 3 Q 7 U 2 V j d G l v b j E v d X V o M X N z N z U g K D I p L 0 F 1 d G 9 S Z W 1 v d m V k Q 2 9 s d W 1 u c z E u e 1 N v b G l k I G J p b 2 Z 1 Z W w g K G Z l Z W R z d G 9 j a y k s M T F 9 J n F 1 b 3 Q 7 L C Z x d W 9 0 O 1 N l Y 3 R p b 2 4 x L 3 V 1 a D F z c z c 1 I C g y K S 9 B d X R v U m V t b 3 Z l Z E N v b H V t b n M x L n t T b 2 x p Z C B j b 2 F s I C h m Z W V k c 3 R v Y 2 s p L D E y f S Z x d W 9 0 O y w m c X V v d D t T Z W N 0 a W 9 u M S 9 1 d W g x c 3 M 3 N S A o M i k v Q X V 0 b 1 J l b W 9 2 Z W R D b 2 x 1 b W 5 z M S 5 7 R W x l Y 3 R y a W N p d H k g K G Z l Z W R z d G 9 j a y k s M T N 9 J n F 1 b 3 Q 7 L C Z x d W 9 0 O 1 N l Y 3 R p b 2 4 x L 3 V 1 a D F z c z c 1 I C g y K S 9 B d X R v U m V t b 3 Z l Z E N v b H V t b n M x L n t I Z W F 0 I H d h c 3 R l I C h l e G N s L i B m Z W V k c 3 R v Y 2 s p L D E 0 f S Z x d W 9 0 O y w m c X V v d D t T Z W N 0 a W 9 u M S 9 1 d W g x c 3 M 3 N S A o M i k v Q X V 0 b 1 J l b W 9 2 Z W R D b 2 x 1 b W 5 z M S 5 7 R 2 F z I G h 5 Z H J v Z 2 V u I C h l e G N s L i B m Z W V k c 3 R v Y 2 s p L D E 1 f S Z x d W 9 0 O y w m c X V v d D t T Z W N 0 a W 9 u M S 9 1 d W g x c 3 M 3 N S A o M i k v Q X V 0 b 1 J l b W 9 2 Z W R D b 2 x 1 b W 5 z M S 5 7 R 2 F z I G U t Z n V l b C A o Z X h j b C 4 g Z m V l Z H N 0 b 2 N r K S w x N n 0 m c X V v d D s s J n F 1 b 3 Q 7 U 2 V j d G l v b j E v d X V o M X N z N z U g K D I p L 0 F 1 d G 9 S Z W 1 v d m V k Q 2 9 s d W 1 u c z E u e 0 J p b 2 1 l d G h h b m U g K G V 4 Y 2 w u I G Z l Z W R z d G 9 j a y k s M T d 9 J n F 1 b 3 Q 7 L C Z x d W 9 0 O 1 N l Y 3 R p b 2 4 x L 3 V 1 a D F z c z c 1 I C g y K S 9 B d X R v U m V t b 3 Z l Z E N v b H V t b n M x L n t H Y X M g b m F 0 d X J h b C A o Z X h j b C 4 g Z m V l Z H N 0 b 2 N r K S w x O H 0 m c X V v d D s s J n F 1 b 3 Q 7 U 2 V j d G l v b j E v d X V o M X N z N z U g K D I p L 0 F 1 d G 9 S Z W 1 v d m V k Q 2 9 s d W 1 u c z E u e 0 x p c X V p Z C B l L W Z 1 Z W w g K G V 4 Y 2 w u I G Z l Z W R z d G 9 j a y k s M T l 9 J n F 1 b 3 Q 7 L C Z x d W 9 0 O 1 N l Y 3 R p b 2 4 x L 3 V 1 a D F z c z c 1 I C g y K S 9 B d X R v U m V t b 3 Z l Z E N v b H V t b n M x L n t M a X F 1 a W Q g Y m l v Z n V l b C A o Z X h j b C 4 g Z m V l Z H N 0 b 2 N r K S w y M H 0 m c X V v d D s s J n F 1 b 3 Q 7 U 2 V j d G l v b j E v d X V o M X N z N z U g K D I p L 0 F 1 d G 9 S Z W 1 v d m V k Q 2 9 s d W 1 u c z E u e 0 x p c X V p Z C B v a W w g K G V 4 Y 2 w u I G Z l Z W R z d G 9 j a y k s M j F 9 J n F 1 b 3 Q 7 L C Z x d W 9 0 O 1 N l Y 3 R p b 2 4 x L 3 V 1 a D F z c z c 1 I C g y K S 9 B d X R v U m V t b 3 Z l Z E N v b H V t b n M x L n t T b 2 x p Z C B 3 Y X N 0 Z S A o Z X h j b C 4 g Z m V l Z H N 0 b 2 N r K S w y M n 0 m c X V v d D s s J n F 1 b 3 Q 7 U 2 V j d G l v b j E v d X V o M X N z N z U g K D I p L 0 F 1 d G 9 S Z W 1 v d m V k Q 2 9 s d W 1 u c z E u e 1 N v b G l k I G J p b 2 Z 1 Z W w g K G V 4 Y 2 w u I G Z l Z W R z d G 9 j a y k s M j N 9 J n F 1 b 3 Q 7 L C Z x d W 9 0 O 1 N l Y 3 R p b 2 4 x L 3 V 1 a D F z c z c 1 I C g y K S 9 B d X R v U m V t b 3 Z l Z E N v b H V t b n M x L n t T b 2 x p Z C B j b 2 F s I C h l e G N s L i B m Z W V k c 3 R v Y 2 s p L D I 0 f S Z x d W 9 0 O y w m c X V v d D t T Z W N 0 a W 9 u M S 9 1 d W g x c 3 M 3 N S A o M i k v Q X V 0 b 1 J l b W 9 2 Z W R D b 2 x 1 b W 5 z M S 5 7 R W x l Y 3 R y a W N p d H k g K G V 4 Y 2 w u I G Z l Z W R z d G 9 j a y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1 d W g x c 3 M 3 N S A o M i k v Q X V 0 b 1 J l b W 9 2 Z W R D b 2 x 1 b W 5 z M S 5 7 Y 2 F 0 Z W d v c n k s M H 0 m c X V v d D s s J n F 1 b 3 Q 7 U 2 V j d G l v b j E v d X V o M X N z N z U g K D I p L 0 F 1 d G 9 S Z W 1 v d m V k Q 2 9 s d W 1 u c z E u e 1 R v d G F s L D F 9 J n F 1 b 3 Q 7 L C Z x d W 9 0 O 1 N l Y 3 R p b 2 4 x L 3 V 1 a D F z c z c 1 I C g y K S 9 B d X R v U m V t b 3 Z l Z E N v b H V t b n M x L n t I Z W F 0 I H d h c 3 R l I C h m Z W V k c 3 R v Y 2 s p L D J 9 J n F 1 b 3 Q 7 L C Z x d W 9 0 O 1 N l Y 3 R p b 2 4 x L 3 V 1 a D F z c z c 1 I C g y K S 9 B d X R v U m V t b 3 Z l Z E N v b H V t b n M x L n t H Y X M g a H l k c m 9 n Z W 4 g K G Z l Z W R z d G 9 j a y k s M 3 0 m c X V v d D s s J n F 1 b 3 Q 7 U 2 V j d G l v b j E v d X V o M X N z N z U g K D I p L 0 F 1 d G 9 S Z W 1 v d m V k Q 2 9 s d W 1 u c z E u e 0 d h c y B l L W Z 1 Z W w g K G Z l Z W R z d G 9 j a y k s N H 0 m c X V v d D s s J n F 1 b 3 Q 7 U 2 V j d G l v b j E v d X V o M X N z N z U g K D I p L 0 F 1 d G 9 S Z W 1 v d m V k Q 2 9 s d W 1 u c z E u e 0 J p b 2 1 l d G h h b m U g K G Z l Z W R z d G 9 j a y k s N X 0 m c X V v d D s s J n F 1 b 3 Q 7 U 2 V j d G l v b j E v d X V o M X N z N z U g K D I p L 0 F 1 d G 9 S Z W 1 v d m V k Q 2 9 s d W 1 u c z E u e 0 d h c y B u Y X R 1 c m F s I C h m Z W V k c 3 R v Y 2 s p L D Z 9 J n F 1 b 3 Q 7 L C Z x d W 9 0 O 1 N l Y 3 R p b 2 4 x L 3 V 1 a D F z c z c 1 I C g y K S 9 B d X R v U m V t b 3 Z l Z E N v b H V t b n M x L n t M a X F 1 a W Q g Z S 1 m d W V s I C h m Z W V k c 3 R v Y 2 s p L D d 9 J n F 1 b 3 Q 7 L C Z x d W 9 0 O 1 N l Y 3 R p b 2 4 x L 3 V 1 a D F z c z c 1 I C g y K S 9 B d X R v U m V t b 3 Z l Z E N v b H V t b n M x L n t M a X F 1 a W Q g Y m l v Z n V l b C A o Z m V l Z H N 0 b 2 N r K S w 4 f S Z x d W 9 0 O y w m c X V v d D t T Z W N 0 a W 9 u M S 9 1 d W g x c 3 M 3 N S A o M i k v Q X V 0 b 1 J l b W 9 2 Z W R D b 2 x 1 b W 5 z M S 5 7 T G l x d W l k I G 9 p b C A o Z m V l Z H N 0 b 2 N r K S w 5 f S Z x d W 9 0 O y w m c X V v d D t T Z W N 0 a W 9 u M S 9 1 d W g x c 3 M 3 N S A o M i k v Q X V 0 b 1 J l b W 9 2 Z W R D b 2 x 1 b W 5 z M S 5 7 U 2 9 s a W Q g d 2 F z d G U g K G Z l Z W R z d G 9 j a y k s M T B 9 J n F 1 b 3 Q 7 L C Z x d W 9 0 O 1 N l Y 3 R p b 2 4 x L 3 V 1 a D F z c z c 1 I C g y K S 9 B d X R v U m V t b 3 Z l Z E N v b H V t b n M x L n t T b 2 x p Z C B i a W 9 m d W V s I C h m Z W V k c 3 R v Y 2 s p L D E x f S Z x d W 9 0 O y w m c X V v d D t T Z W N 0 a W 9 u M S 9 1 d W g x c 3 M 3 N S A o M i k v Q X V 0 b 1 J l b W 9 2 Z W R D b 2 x 1 b W 5 z M S 5 7 U 2 9 s a W Q g Y 2 9 h b C A o Z m V l Z H N 0 b 2 N r K S w x M n 0 m c X V v d D s s J n F 1 b 3 Q 7 U 2 V j d G l v b j E v d X V o M X N z N z U g K D I p L 0 F 1 d G 9 S Z W 1 v d m V k Q 2 9 s d W 1 u c z E u e 0 V s Z W N 0 c m l j a X R 5 I C h m Z W V k c 3 R v Y 2 s p L D E z f S Z x d W 9 0 O y w m c X V v d D t T Z W N 0 a W 9 u M S 9 1 d W g x c 3 M 3 N S A o M i k v Q X V 0 b 1 J l b W 9 2 Z W R D b 2 x 1 b W 5 z M S 5 7 S G V h d C B 3 Y X N 0 Z S A o Z X h j b C 4 g Z m V l Z H N 0 b 2 N r K S w x N H 0 m c X V v d D s s J n F 1 b 3 Q 7 U 2 V j d G l v b j E v d X V o M X N z N z U g K D I p L 0 F 1 d G 9 S Z W 1 v d m V k Q 2 9 s d W 1 u c z E u e 0 d h c y B o e W R y b 2 d l b i A o Z X h j b C 4 g Z m V l Z H N 0 b 2 N r K S w x N X 0 m c X V v d D s s J n F 1 b 3 Q 7 U 2 V j d G l v b j E v d X V o M X N z N z U g K D I p L 0 F 1 d G 9 S Z W 1 v d m V k Q 2 9 s d W 1 u c z E u e 0 d h c y B l L W Z 1 Z W w g K G V 4 Y 2 w u I G Z l Z W R z d G 9 j a y k s M T Z 9 J n F 1 b 3 Q 7 L C Z x d W 9 0 O 1 N l Y 3 R p b 2 4 x L 3 V 1 a D F z c z c 1 I C g y K S 9 B d X R v U m V t b 3 Z l Z E N v b H V t b n M x L n t C a W 9 t Z X R o Y W 5 l I C h l e G N s L i B m Z W V k c 3 R v Y 2 s p L D E 3 f S Z x d W 9 0 O y w m c X V v d D t T Z W N 0 a W 9 u M S 9 1 d W g x c 3 M 3 N S A o M i k v Q X V 0 b 1 J l b W 9 2 Z W R D b 2 x 1 b W 5 z M S 5 7 R 2 F z I G 5 h d H V y Y W w g K G V 4 Y 2 w u I G Z l Z W R z d G 9 j a y k s M T h 9 J n F 1 b 3 Q 7 L C Z x d W 9 0 O 1 N l Y 3 R p b 2 4 x L 3 V 1 a D F z c z c 1 I C g y K S 9 B d X R v U m V t b 3 Z l Z E N v b H V t b n M x L n t M a X F 1 a W Q g Z S 1 m d W V s I C h l e G N s L i B m Z W V k c 3 R v Y 2 s p L D E 5 f S Z x d W 9 0 O y w m c X V v d D t T Z W N 0 a W 9 u M S 9 1 d W g x c 3 M 3 N S A o M i k v Q X V 0 b 1 J l b W 9 2 Z W R D b 2 x 1 b W 5 z M S 5 7 T G l x d W l k I G J p b 2 Z 1 Z W w g K G V 4 Y 2 w u I G Z l Z W R z d G 9 j a y k s M j B 9 J n F 1 b 3 Q 7 L C Z x d W 9 0 O 1 N l Y 3 R p b 2 4 x L 3 V 1 a D F z c z c 1 I C g y K S 9 B d X R v U m V t b 3 Z l Z E N v b H V t b n M x L n t M a X F 1 a W Q g b 2 l s I C h l e G N s L i B m Z W V k c 3 R v Y 2 s p L D I x f S Z x d W 9 0 O y w m c X V v d D t T Z W N 0 a W 9 u M S 9 1 d W g x c 3 M 3 N S A o M i k v Q X V 0 b 1 J l b W 9 2 Z W R D b 2 x 1 b W 5 z M S 5 7 U 2 9 s a W Q g d 2 F z d G U g K G V 4 Y 2 w u I G Z l Z W R z d G 9 j a y k s M j J 9 J n F 1 b 3 Q 7 L C Z x d W 9 0 O 1 N l Y 3 R p b 2 4 x L 3 V 1 a D F z c z c 1 I C g y K S 9 B d X R v U m V t b 3 Z l Z E N v b H V t b n M x L n t T b 2 x p Z C B i a W 9 m d W V s I C h l e G N s L i B m Z W V k c 3 R v Y 2 s p L D I z f S Z x d W 9 0 O y w m c X V v d D t T Z W N 0 a W 9 u M S 9 1 d W g x c 3 M 3 N S A o M i k v Q X V 0 b 1 J l b W 9 2 Z W R D b 2 x 1 b W 5 z M S 5 7 U 2 9 s a W Q g Y 2 9 h b C A o Z X h j b C 4 g Z m V l Z H N 0 b 2 N r K S w y N H 0 m c X V v d D s s J n F 1 b 3 Q 7 U 2 V j d G l v b j E v d X V o M X N z N z U g K D I p L 0 F 1 d G 9 S Z W 1 v d m V k Q 2 9 s d W 1 u c z E u e 0 V s Z W N 0 c m l j a X R 5 I C h l e G N s L i B m Z W V k c 3 R v Y 2 s p L D I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X V o M X N z N z V f X z I i L z 4 8 L 1 N 0 Y W J s Z U V u d H J p Z X M + P C 9 J d G V t P j x J d G V t P j x J d G V t T G 9 j Y X R p b 2 4 + P E l 0 Z W 1 U e X B l P k Z v c m 1 1 b G E 8 L 0 l 0 Z W 1 U e X B l P j x J d G V t U G F 0 a D 5 T Z W N 0 a W 9 u M S 9 1 c G 1 1 d m Y 1 e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I w V D E 2 O j E 1 O j I 2 L j A w N D k 1 O D J a I i 8 + P E V u d H J 5 I F R 5 c G U 9 I k Z p b G x D b 2 x 1 b W 5 U e X B l c y I g V m F s d W U 9 I n N C U V V G Q l F V R k J R V U Z C U V V G Q l F V R k J R V U Z C U V V G Q l F V R k J R V U Z C U V V G Q l F V P S I v P j x F b n R y e S B U e X B l P S J G a W x s Q 2 9 s d W 1 u T m F t Z X M i I F Z h b H V l P S J z W y Z x d W 9 0 O 2 N h d G V n b 3 J 5 J n F 1 b 3 Q 7 L C Z x d W 9 0 O 1 R v d G F s J n F 1 b 3 Q 7 L C Z x d W 9 0 O 1 d v b 2 Q g K G Z l Z W R z d G 9 j a y k m c X V v d D s s J n F 1 b 3 Q 7 U 3 R l Z W w g K G Z l Z W R z d G 9 j a y k m c X V v d D s s J n F 1 b 3 Q 7 U G F w Z X I g K G Z l Z W R z d G 9 j a y k m c X V v d D s s J n F 1 b 3 Q 7 T 3 R o Z X I g a W 5 k d X N 0 c m l l c y A o Z m V l Z H N 0 b 2 N r K S Z x d W 9 0 O y w m c X V v d D t O b 2 4 t Z m V y c m 9 1 c y A o Z m V l Z H N 0 b 2 N r K S Z x d W 9 0 O y w m c X V v d D t M a W 1 l I C h m Z W V k c 3 R v Y 2 s p J n F 1 b 3 Q 7 L C Z x d W 9 0 O 0 d s Y X N z I C h m Z W V k c 3 R v Y 2 s p J n F 1 b 3 Q 7 L C Z x d W 9 0 O 0 Z v b 2 Q g K G Z l Z W R z d G 9 j a y k m c X V v d D s s J n F 1 b 3 Q 7 Q 2 h l b W l j Y W w g T 3 R o Z X I g K G Z l Z W R z d G 9 j a y k m c X V v d D s s J n F 1 b 3 Q 7 Q 2 h l b W l j Y W w g T 2 x l Z m l u I C h m Z W V k c 3 R v Y 2 s p J n F 1 b 3 Q 7 L C Z x d W 9 0 O 0 N o Z W 1 p Y 2 F s I E N o b G 9 y a W 5 l I C h m Z W V k c 3 R v Y 2 s p J n F 1 b 3 Q 7 L C Z x d W 9 0 O 0 N o Z W 1 p Y 2 F s I E F t b W 9 u a W E g K G Z l Z W R z d G 9 j a y k m c X V v d D s s J n F 1 b 3 Q 7 Q 2 V y Y W 1 p Y y A o Z m V l Z H N 0 b 2 N r K S Z x d W 9 0 O y w m c X V v d D t D Z W 1 l b n Q g K G Z l Z W R z d G 9 j a y k m c X V v d D s s J n F 1 b 3 Q 7 Q W x 1 b W l u a X V t I C h m Z W V k c 3 R v Y 2 s p J n F 1 b 3 Q 7 L C Z x d W 9 0 O 1 d v b 2 Q g K G V 4 Y 2 w u I G Z l Z W R z d G 9 j a y k m c X V v d D s s J n F 1 b 3 Q 7 U 3 R l Z W w g K G V 4 Y 2 w u I G Z l Z W R z d G 9 j a y k m c X V v d D s s J n F 1 b 3 Q 7 U G F w Z X I g K G V 4 Y 2 w u I G Z l Z W R z d G 9 j a y k m c X V v d D s s J n F 1 b 3 Q 7 T 3 R o Z X I g a W 5 k d X N 0 c m l l c y A o Z X h j b C 4 g Z m V l Z H N 0 b 2 N r K S Z x d W 9 0 O y w m c X V v d D t O b 2 4 g Z m V y c m 9 1 c y A o Z X h j b C 4 g Z m V l Z H N 0 b 2 N r K S Z x d W 9 0 O y w m c X V v d D t M a W 1 l I C h l e G N s L i B m Z W V k c 3 R v Y 2 s p J n F 1 b 3 Q 7 L C Z x d W 9 0 O 0 d s Y X N z I C h l e G N s L i B m Z W V k c 3 R v Y 2 s p J n F 1 b 3 Q 7 L C Z x d W 9 0 O 0 Z v b 2 Q g K G V 4 Y 2 w u I G Z l Z W R z d G 9 j a y k m c X V v d D s s J n F 1 b 3 Q 7 Q 2 h l b W l j Y W w g T 3 R o Z X I g K G V 4 Y 2 w u I G Z l Z W R z d G 9 j a y k m c X V v d D s s J n F 1 b 3 Q 7 Q 2 h l b W l j Y W w g T 2 x l Z m l u I C h l e G N s L i B m Z W V k c 3 R v Y 2 s p J n F 1 b 3 Q 7 L C Z x d W 9 0 O 0 N o Z W 1 p Y 2 F s I E N o b G 9 y a W 5 l I C h l e G N s L i B m Z W V k c 3 R v Y 2 s p J n F 1 b 3 Q 7 L C Z x d W 9 0 O 0 N o Z W 1 p Y 2 F s I E F t b W 9 u a W E g K G V 4 Y 2 w u I G Z l Z W R z d G 9 j a y k m c X V v d D s s J n F 1 b 3 Q 7 Q 2 V y Y W 1 p Y y A o Z X h j b C 4 g Z m V l Z H N 0 b 2 N r K S Z x d W 9 0 O y w m c X V v d D t D Z W 1 l b n Q g K G V 4 Y 2 w u I G Z l Z W R z d G 9 j a y k m c X V v d D s s J n F 1 b 3 Q 7 Q W x 1 b W l u a X V t I C h l e G N s L i B m Z W V k c 3 R v Y 2 s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b X V 2 Z j V 5 I C g y K S 9 B d X R v U m V t b 3 Z l Z E N v b H V t b n M x L n t j Y X R l Z 2 9 y e S w w f S Z x d W 9 0 O y w m c X V v d D t T Z W N 0 a W 9 u M S 9 1 c G 1 1 d m Y 1 e S A o M i k v Q X V 0 b 1 J l b W 9 2 Z W R D b 2 x 1 b W 5 z M S 5 7 V G 9 0 Y W w s M X 0 m c X V v d D s s J n F 1 b 3 Q 7 U 2 V j d G l v b j E v d X B t d X Z m N X k g K D I p L 0 F 1 d G 9 S Z W 1 v d m V k Q 2 9 s d W 1 u c z E u e 1 d v b 2 Q g K G Z l Z W R z d G 9 j a y k s M n 0 m c X V v d D s s J n F 1 b 3 Q 7 U 2 V j d G l v b j E v d X B t d X Z m N X k g K D I p L 0 F 1 d G 9 S Z W 1 v d m V k Q 2 9 s d W 1 u c z E u e 1 N 0 Z W V s I C h m Z W V k c 3 R v Y 2 s p L D N 9 J n F 1 b 3 Q 7 L C Z x d W 9 0 O 1 N l Y 3 R p b 2 4 x L 3 V w b X V 2 Z j V 5 I C g y K S 9 B d X R v U m V t b 3 Z l Z E N v b H V t b n M x L n t Q Y X B l c i A o Z m V l Z H N 0 b 2 N r K S w 0 f S Z x d W 9 0 O y w m c X V v d D t T Z W N 0 a W 9 u M S 9 1 c G 1 1 d m Y 1 e S A o M i k v Q X V 0 b 1 J l b W 9 2 Z W R D b 2 x 1 b W 5 z M S 5 7 T 3 R o Z X I g a W 5 k d X N 0 c m l l c y A o Z m V l Z H N 0 b 2 N r K S w 1 f S Z x d W 9 0 O y w m c X V v d D t T Z W N 0 a W 9 u M S 9 1 c G 1 1 d m Y 1 e S A o M i k v Q X V 0 b 1 J l b W 9 2 Z W R D b 2 x 1 b W 5 z M S 5 7 T m 9 u L W Z l c n J v d X M g K G Z l Z W R z d G 9 j a y k s N n 0 m c X V v d D s s J n F 1 b 3 Q 7 U 2 V j d G l v b j E v d X B t d X Z m N X k g K D I p L 0 F 1 d G 9 S Z W 1 v d m V k Q 2 9 s d W 1 u c z E u e 0 x p b W U g K G Z l Z W R z d G 9 j a y k s N 3 0 m c X V v d D s s J n F 1 b 3 Q 7 U 2 V j d G l v b j E v d X B t d X Z m N X k g K D I p L 0 F 1 d G 9 S Z W 1 v d m V k Q 2 9 s d W 1 u c z E u e 0 d s Y X N z I C h m Z W V k c 3 R v Y 2 s p L D h 9 J n F 1 b 3 Q 7 L C Z x d W 9 0 O 1 N l Y 3 R p b 2 4 x L 3 V w b X V 2 Z j V 5 I C g y K S 9 B d X R v U m V t b 3 Z l Z E N v b H V t b n M x L n t G b 2 9 k I C h m Z W V k c 3 R v Y 2 s p L D l 9 J n F 1 b 3 Q 7 L C Z x d W 9 0 O 1 N l Y 3 R p b 2 4 x L 3 V w b X V 2 Z j V 5 I C g y K S 9 B d X R v U m V t b 3 Z l Z E N v b H V t b n M x L n t D a G V t a W N h b C B P d G h l c i A o Z m V l Z H N 0 b 2 N r K S w x M H 0 m c X V v d D s s J n F 1 b 3 Q 7 U 2 V j d G l v b j E v d X B t d X Z m N X k g K D I p L 0 F 1 d G 9 S Z W 1 v d m V k Q 2 9 s d W 1 u c z E u e 0 N o Z W 1 p Y 2 F s I E 9 s Z W Z p b i A o Z m V l Z H N 0 b 2 N r K S w x M X 0 m c X V v d D s s J n F 1 b 3 Q 7 U 2 V j d G l v b j E v d X B t d X Z m N X k g K D I p L 0 F 1 d G 9 S Z W 1 v d m V k Q 2 9 s d W 1 u c z E u e 0 N o Z W 1 p Y 2 F s I E N o b G 9 y a W 5 l I C h m Z W V k c 3 R v Y 2 s p L D E y f S Z x d W 9 0 O y w m c X V v d D t T Z W N 0 a W 9 u M S 9 1 c G 1 1 d m Y 1 e S A o M i k v Q X V 0 b 1 J l b W 9 2 Z W R D b 2 x 1 b W 5 z M S 5 7 Q 2 h l b W l j Y W w g Q W 1 t b 2 5 p Y S A o Z m V l Z H N 0 b 2 N r K S w x M 3 0 m c X V v d D s s J n F 1 b 3 Q 7 U 2 V j d G l v b j E v d X B t d X Z m N X k g K D I p L 0 F 1 d G 9 S Z W 1 v d m V k Q 2 9 s d W 1 u c z E u e 0 N l c m F t a W M g K G Z l Z W R z d G 9 j a y k s M T R 9 J n F 1 b 3 Q 7 L C Z x d W 9 0 O 1 N l Y 3 R p b 2 4 x L 3 V w b X V 2 Z j V 5 I C g y K S 9 B d X R v U m V t b 3 Z l Z E N v b H V t b n M x L n t D Z W 1 l b n Q g K G Z l Z W R z d G 9 j a y k s M T V 9 J n F 1 b 3 Q 7 L C Z x d W 9 0 O 1 N l Y 3 R p b 2 4 x L 3 V w b X V 2 Z j V 5 I C g y K S 9 B d X R v U m V t b 3 Z l Z E N v b H V t b n M x L n t B b H V t a W 5 p d W 0 g K G Z l Z W R z d G 9 j a y k s M T Z 9 J n F 1 b 3 Q 7 L C Z x d W 9 0 O 1 N l Y 3 R p b 2 4 x L 3 V w b X V 2 Z j V 5 I C g y K S 9 B d X R v U m V t b 3 Z l Z E N v b H V t b n M x L n t X b 2 9 k I C h l e G N s L i B m Z W V k c 3 R v Y 2 s p L D E 3 f S Z x d W 9 0 O y w m c X V v d D t T Z W N 0 a W 9 u M S 9 1 c G 1 1 d m Y 1 e S A o M i k v Q X V 0 b 1 J l b W 9 2 Z W R D b 2 x 1 b W 5 z M S 5 7 U 3 R l Z W w g K G V 4 Y 2 w u I G Z l Z W R z d G 9 j a y k s M T h 9 J n F 1 b 3 Q 7 L C Z x d W 9 0 O 1 N l Y 3 R p b 2 4 x L 3 V w b X V 2 Z j V 5 I C g y K S 9 B d X R v U m V t b 3 Z l Z E N v b H V t b n M x L n t Q Y X B l c i A o Z X h j b C 4 g Z m V l Z H N 0 b 2 N r K S w x O X 0 m c X V v d D s s J n F 1 b 3 Q 7 U 2 V j d G l v b j E v d X B t d X Z m N X k g K D I p L 0 F 1 d G 9 S Z W 1 v d m V k Q 2 9 s d W 1 u c z E u e 0 9 0 a G V y I G l u Z H V z d H J p Z X M g K G V 4 Y 2 w u I G Z l Z W R z d G 9 j a y k s M j B 9 J n F 1 b 3 Q 7 L C Z x d W 9 0 O 1 N l Y 3 R p b 2 4 x L 3 V w b X V 2 Z j V 5 I C g y K S 9 B d X R v U m V t b 3 Z l Z E N v b H V t b n M x L n t O b 2 4 g Z m V y c m 9 1 c y A o Z X h j b C 4 g Z m V l Z H N 0 b 2 N r K S w y M X 0 m c X V v d D s s J n F 1 b 3 Q 7 U 2 V j d G l v b j E v d X B t d X Z m N X k g K D I p L 0 F 1 d G 9 S Z W 1 v d m V k Q 2 9 s d W 1 u c z E u e 0 x p b W U g K G V 4 Y 2 w u I G Z l Z W R z d G 9 j a y k s M j J 9 J n F 1 b 3 Q 7 L C Z x d W 9 0 O 1 N l Y 3 R p b 2 4 x L 3 V w b X V 2 Z j V 5 I C g y K S 9 B d X R v U m V t b 3 Z l Z E N v b H V t b n M x L n t H b G F z c y A o Z X h j b C 4 g Z m V l Z H N 0 b 2 N r K S w y M 3 0 m c X V v d D s s J n F 1 b 3 Q 7 U 2 V j d G l v b j E v d X B t d X Z m N X k g K D I p L 0 F 1 d G 9 S Z W 1 v d m V k Q 2 9 s d W 1 u c z E u e 0 Z v b 2 Q g K G V 4 Y 2 w u I G Z l Z W R z d G 9 j a y k s M j R 9 J n F 1 b 3 Q 7 L C Z x d W 9 0 O 1 N l Y 3 R p b 2 4 x L 3 V w b X V 2 Z j V 5 I C g y K S 9 B d X R v U m V t b 3 Z l Z E N v b H V t b n M x L n t D a G V t a W N h b C B P d G h l c i A o Z X h j b C 4 g Z m V l Z H N 0 b 2 N r K S w y N X 0 m c X V v d D s s J n F 1 b 3 Q 7 U 2 V j d G l v b j E v d X B t d X Z m N X k g K D I p L 0 F 1 d G 9 S Z W 1 v d m V k Q 2 9 s d W 1 u c z E u e 0 N o Z W 1 p Y 2 F s I E 9 s Z W Z p b i A o Z X h j b C 4 g Z m V l Z H N 0 b 2 N r K S w y N n 0 m c X V v d D s s J n F 1 b 3 Q 7 U 2 V j d G l v b j E v d X B t d X Z m N X k g K D I p L 0 F 1 d G 9 S Z W 1 v d m V k Q 2 9 s d W 1 u c z E u e 0 N o Z W 1 p Y 2 F s I E N o b G 9 y a W 5 l I C h l e G N s L i B m Z W V k c 3 R v Y 2 s p L D I 3 f S Z x d W 9 0 O y w m c X V v d D t T Z W N 0 a W 9 u M S 9 1 c G 1 1 d m Y 1 e S A o M i k v Q X V 0 b 1 J l b W 9 2 Z W R D b 2 x 1 b W 5 z M S 5 7 Q 2 h l b W l j Y W w g Q W 1 t b 2 5 p Y S A o Z X h j b C 4 g Z m V l Z H N 0 b 2 N r K S w y O H 0 m c X V v d D s s J n F 1 b 3 Q 7 U 2 V j d G l v b j E v d X B t d X Z m N X k g K D I p L 0 F 1 d G 9 S Z W 1 v d m V k Q 2 9 s d W 1 u c z E u e 0 N l c m F t a W M g K G V 4 Y 2 w u I G Z l Z W R z d G 9 j a y k s M j l 9 J n F 1 b 3 Q 7 L C Z x d W 9 0 O 1 N l Y 3 R p b 2 4 x L 3 V w b X V 2 Z j V 5 I C g y K S 9 B d X R v U m V t b 3 Z l Z E N v b H V t b n M x L n t D Z W 1 l b n Q g K G V 4 Y 2 w u I G Z l Z W R z d G 9 j a y k s M z B 9 J n F 1 b 3 Q 7 L C Z x d W 9 0 O 1 N l Y 3 R p b 2 4 x L 3 V w b X V 2 Z j V 5 I C g y K S 9 B d X R v U m V t b 3 Z l Z E N v b H V t b n M x L n t B b H V t a W 5 p d W 0 g K G V 4 Y 2 w u I G Z l Z W R z d G 9 j a y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1 c G 1 1 d m Y 1 e S A o M i k v Q X V 0 b 1 J l b W 9 2 Z W R D b 2 x 1 b W 5 z M S 5 7 Y 2 F 0 Z W d v c n k s M H 0 m c X V v d D s s J n F 1 b 3 Q 7 U 2 V j d G l v b j E v d X B t d X Z m N X k g K D I p L 0 F 1 d G 9 S Z W 1 v d m V k Q 2 9 s d W 1 u c z E u e 1 R v d G F s L D F 9 J n F 1 b 3 Q 7 L C Z x d W 9 0 O 1 N l Y 3 R p b 2 4 x L 3 V w b X V 2 Z j V 5 I C g y K S 9 B d X R v U m V t b 3 Z l Z E N v b H V t b n M x L n t X b 2 9 k I C h m Z W V k c 3 R v Y 2 s p L D J 9 J n F 1 b 3 Q 7 L C Z x d W 9 0 O 1 N l Y 3 R p b 2 4 x L 3 V w b X V 2 Z j V 5 I C g y K S 9 B d X R v U m V t b 3 Z l Z E N v b H V t b n M x L n t T d G V l b C A o Z m V l Z H N 0 b 2 N r K S w z f S Z x d W 9 0 O y w m c X V v d D t T Z W N 0 a W 9 u M S 9 1 c G 1 1 d m Y 1 e S A o M i k v Q X V 0 b 1 J l b W 9 2 Z W R D b 2 x 1 b W 5 z M S 5 7 U G F w Z X I g K G Z l Z W R z d G 9 j a y k s N H 0 m c X V v d D s s J n F 1 b 3 Q 7 U 2 V j d G l v b j E v d X B t d X Z m N X k g K D I p L 0 F 1 d G 9 S Z W 1 v d m V k Q 2 9 s d W 1 u c z E u e 0 9 0 a G V y I G l u Z H V z d H J p Z X M g K G Z l Z W R z d G 9 j a y k s N X 0 m c X V v d D s s J n F 1 b 3 Q 7 U 2 V j d G l v b j E v d X B t d X Z m N X k g K D I p L 0 F 1 d G 9 S Z W 1 v d m V k Q 2 9 s d W 1 u c z E u e 0 5 v b i 1 m Z X J y b 3 V z I C h m Z W V k c 3 R v Y 2 s p L D Z 9 J n F 1 b 3 Q 7 L C Z x d W 9 0 O 1 N l Y 3 R p b 2 4 x L 3 V w b X V 2 Z j V 5 I C g y K S 9 B d X R v U m V t b 3 Z l Z E N v b H V t b n M x L n t M a W 1 l I C h m Z W V k c 3 R v Y 2 s p L D d 9 J n F 1 b 3 Q 7 L C Z x d W 9 0 O 1 N l Y 3 R p b 2 4 x L 3 V w b X V 2 Z j V 5 I C g y K S 9 B d X R v U m V t b 3 Z l Z E N v b H V t b n M x L n t H b G F z c y A o Z m V l Z H N 0 b 2 N r K S w 4 f S Z x d W 9 0 O y w m c X V v d D t T Z W N 0 a W 9 u M S 9 1 c G 1 1 d m Y 1 e S A o M i k v Q X V 0 b 1 J l b W 9 2 Z W R D b 2 x 1 b W 5 z M S 5 7 R m 9 v Z C A o Z m V l Z H N 0 b 2 N r K S w 5 f S Z x d W 9 0 O y w m c X V v d D t T Z W N 0 a W 9 u M S 9 1 c G 1 1 d m Y 1 e S A o M i k v Q X V 0 b 1 J l b W 9 2 Z W R D b 2 x 1 b W 5 z M S 5 7 Q 2 h l b W l j Y W w g T 3 R o Z X I g K G Z l Z W R z d G 9 j a y k s M T B 9 J n F 1 b 3 Q 7 L C Z x d W 9 0 O 1 N l Y 3 R p b 2 4 x L 3 V w b X V 2 Z j V 5 I C g y K S 9 B d X R v U m V t b 3 Z l Z E N v b H V t b n M x L n t D a G V t a W N h b C B P b G V m a W 4 g K G Z l Z W R z d G 9 j a y k s M T F 9 J n F 1 b 3 Q 7 L C Z x d W 9 0 O 1 N l Y 3 R p b 2 4 x L 3 V w b X V 2 Z j V 5 I C g y K S 9 B d X R v U m V t b 3 Z l Z E N v b H V t b n M x L n t D a G V t a W N h b C B D a G x v c m l u Z S A o Z m V l Z H N 0 b 2 N r K S w x M n 0 m c X V v d D s s J n F 1 b 3 Q 7 U 2 V j d G l v b j E v d X B t d X Z m N X k g K D I p L 0 F 1 d G 9 S Z W 1 v d m V k Q 2 9 s d W 1 u c z E u e 0 N o Z W 1 p Y 2 F s I E F t b W 9 u a W E g K G Z l Z W R z d G 9 j a y k s M T N 9 J n F 1 b 3 Q 7 L C Z x d W 9 0 O 1 N l Y 3 R p b 2 4 x L 3 V w b X V 2 Z j V 5 I C g y K S 9 B d X R v U m V t b 3 Z l Z E N v b H V t b n M x L n t D Z X J h b W l j I C h m Z W V k c 3 R v Y 2 s p L D E 0 f S Z x d W 9 0 O y w m c X V v d D t T Z W N 0 a W 9 u M S 9 1 c G 1 1 d m Y 1 e S A o M i k v Q X V 0 b 1 J l b W 9 2 Z W R D b 2 x 1 b W 5 z M S 5 7 Q 2 V t Z W 5 0 I C h m Z W V k c 3 R v Y 2 s p L D E 1 f S Z x d W 9 0 O y w m c X V v d D t T Z W N 0 a W 9 u M S 9 1 c G 1 1 d m Y 1 e S A o M i k v Q X V 0 b 1 J l b W 9 2 Z W R D b 2 x 1 b W 5 z M S 5 7 Q W x 1 b W l u a X V t I C h m Z W V k c 3 R v Y 2 s p L D E 2 f S Z x d W 9 0 O y w m c X V v d D t T Z W N 0 a W 9 u M S 9 1 c G 1 1 d m Y 1 e S A o M i k v Q X V 0 b 1 J l b W 9 2 Z W R D b 2 x 1 b W 5 z M S 5 7 V 2 9 v Z C A o Z X h j b C 4 g Z m V l Z H N 0 b 2 N r K S w x N 3 0 m c X V v d D s s J n F 1 b 3 Q 7 U 2 V j d G l v b j E v d X B t d X Z m N X k g K D I p L 0 F 1 d G 9 S Z W 1 v d m V k Q 2 9 s d W 1 u c z E u e 1 N 0 Z W V s I C h l e G N s L i B m Z W V k c 3 R v Y 2 s p L D E 4 f S Z x d W 9 0 O y w m c X V v d D t T Z W N 0 a W 9 u M S 9 1 c G 1 1 d m Y 1 e S A o M i k v Q X V 0 b 1 J l b W 9 2 Z W R D b 2 x 1 b W 5 z M S 5 7 U G F w Z X I g K G V 4 Y 2 w u I G Z l Z W R z d G 9 j a y k s M T l 9 J n F 1 b 3 Q 7 L C Z x d W 9 0 O 1 N l Y 3 R p b 2 4 x L 3 V w b X V 2 Z j V 5 I C g y K S 9 B d X R v U m V t b 3 Z l Z E N v b H V t b n M x L n t P d G h l c i B p b m R 1 c 3 R y a W V z I C h l e G N s L i B m Z W V k c 3 R v Y 2 s p L D I w f S Z x d W 9 0 O y w m c X V v d D t T Z W N 0 a W 9 u M S 9 1 c G 1 1 d m Y 1 e S A o M i k v Q X V 0 b 1 J l b W 9 2 Z W R D b 2 x 1 b W 5 z M S 5 7 T m 9 u I G Z l c n J v d X M g K G V 4 Y 2 w u I G Z l Z W R z d G 9 j a y k s M j F 9 J n F 1 b 3 Q 7 L C Z x d W 9 0 O 1 N l Y 3 R p b 2 4 x L 3 V w b X V 2 Z j V 5 I C g y K S 9 B d X R v U m V t b 3 Z l Z E N v b H V t b n M x L n t M a W 1 l I C h l e G N s L i B m Z W V k c 3 R v Y 2 s p L D I y f S Z x d W 9 0 O y w m c X V v d D t T Z W N 0 a W 9 u M S 9 1 c G 1 1 d m Y 1 e S A o M i k v Q X V 0 b 1 J l b W 9 2 Z W R D b 2 x 1 b W 5 z M S 5 7 R 2 x h c 3 M g K G V 4 Y 2 w u I G Z l Z W R z d G 9 j a y k s M j N 9 J n F 1 b 3 Q 7 L C Z x d W 9 0 O 1 N l Y 3 R p b 2 4 x L 3 V w b X V 2 Z j V 5 I C g y K S 9 B d X R v U m V t b 3 Z l Z E N v b H V t b n M x L n t G b 2 9 k I C h l e G N s L i B m Z W V k c 3 R v Y 2 s p L D I 0 f S Z x d W 9 0 O y w m c X V v d D t T Z W N 0 a W 9 u M S 9 1 c G 1 1 d m Y 1 e S A o M i k v Q X V 0 b 1 J l b W 9 2 Z W R D b 2 x 1 b W 5 z M S 5 7 Q 2 h l b W l j Y W w g T 3 R o Z X I g K G V 4 Y 2 w u I G Z l Z W R z d G 9 j a y k s M j V 9 J n F 1 b 3 Q 7 L C Z x d W 9 0 O 1 N l Y 3 R p b 2 4 x L 3 V w b X V 2 Z j V 5 I C g y K S 9 B d X R v U m V t b 3 Z l Z E N v b H V t b n M x L n t D a G V t a W N h b C B P b G V m a W 4 g K G V 4 Y 2 w u I G Z l Z W R z d G 9 j a y k s M j Z 9 J n F 1 b 3 Q 7 L C Z x d W 9 0 O 1 N l Y 3 R p b 2 4 x L 3 V w b X V 2 Z j V 5 I C g y K S 9 B d X R v U m V t b 3 Z l Z E N v b H V t b n M x L n t D a G V t a W N h b C B D a G x v c m l u Z S A o Z X h j b C 4 g Z m V l Z H N 0 b 2 N r K S w y N 3 0 m c X V v d D s s J n F 1 b 3 Q 7 U 2 V j d G l v b j E v d X B t d X Z m N X k g K D I p L 0 F 1 d G 9 S Z W 1 v d m V k Q 2 9 s d W 1 u c z E u e 0 N o Z W 1 p Y 2 F s I E F t b W 9 u a W E g K G V 4 Y 2 w u I G Z l Z W R z d G 9 j a y k s M j h 9 J n F 1 b 3 Q 7 L C Z x d W 9 0 O 1 N l Y 3 R p b 2 4 x L 3 V w b X V 2 Z j V 5 I C g y K S 9 B d X R v U m V t b 3 Z l Z E N v b H V t b n M x L n t D Z X J h b W l j I C h l e G N s L i B m Z W V k c 3 R v Y 2 s p L D I 5 f S Z x d W 9 0 O y w m c X V v d D t T Z W N 0 a W 9 u M S 9 1 c G 1 1 d m Y 1 e S A o M i k v Q X V 0 b 1 J l b W 9 2 Z W R D b 2 x 1 b W 5 z M S 5 7 Q 2 V t Z W 5 0 I C h l e G N s L i B m Z W V k c 3 R v Y 2 s p L D M w f S Z x d W 9 0 O y w m c X V v d D t T Z W N 0 a W 9 u M S 9 1 c G 1 1 d m Y 1 e S A o M i k v Q X V 0 b 1 J l b W 9 2 Z W R D b 2 x 1 b W 5 z M S 5 7 Q W x 1 b W l u a X V t I C h l e G N s L i B m Z W V k c 3 R v Y 2 s p L D M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X B t d X Z m N X l f X z I i L z 4 8 L 1 N 0 Y W J s Z U V u d H J p Z X M + P C 9 J d G V t P j x J d G V t P j x J d G V t T G 9 j Y X R p b 2 4 + P E l 0 Z W 1 U e X B l P k Z v c m 1 1 b G E 8 L 0 l 0 Z W 1 U e X B l P j x J d G V t U G F 0 a D 5 T Z W N 0 a W 9 u M S 9 1 d W g x c 3 M 3 N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d U M T k 6 N D k 6 M j I u M D c 2 N j k 4 M V o i L z 4 8 R W 5 0 c n k g V H l w Z T 0 i R m l s b E N v b H V t b l R 5 c G V z I i B W Y W x 1 Z T 0 i c 0 J n W U d C Z 1 l H Q m d Z R 0 J n W U d C Z 1 l H Q m d Z R 0 J n W U d C Z 1 l H Q m d Z P S I v P j x F b n R y e S B U e X B l P S J G a W x s Q 2 9 s d W 1 u T m F t Z X M i I F Z h b H V l P S J z W y Z x d W 9 0 O 2 N h d G V n b 3 J 5 J n F 1 b 3 Q 7 L C Z x d W 9 0 O 1 R v d G F s J n F 1 b 3 Q 7 L C Z x d W 9 0 O 0 h l Y X Q g d 2 F z d G U g K G Z l Z W R z d G 9 j a y k m c X V v d D s s J n F 1 b 3 Q 7 R 2 F z I G h 5 Z H J v Z 2 V u I C h m Z W V k c 3 R v Y 2 s p J n F 1 b 3 Q 7 L C Z x d W 9 0 O 0 d h c y B l L W Z 1 Z W w g K G Z l Z W R z d G 9 j a y k m c X V v d D s s J n F 1 b 3 Q 7 Q m l v b W V 0 a G F u Z S A o Z m V l Z H N 0 b 2 N r K S Z x d W 9 0 O y w m c X V v d D t H Y X M g b m F 0 d X J h b C A o Z m V l Z H N 0 b 2 N r K S Z x d W 9 0 O y w m c X V v d D t M a X F 1 a W Q g Z S 1 m d W V s I C h m Z W V k c 3 R v Y 2 s p J n F 1 b 3 Q 7 L C Z x d W 9 0 O 0 x p c X V p Z C B i a W 9 m d W V s I C h m Z W V k c 3 R v Y 2 s p J n F 1 b 3 Q 7 L C Z x d W 9 0 O 0 x p c X V p Z C B v a W w g K G Z l Z W R z d G 9 j a y k m c X V v d D s s J n F 1 b 3 Q 7 U 2 9 s a W Q g d 2 F z d G U g K G Z l Z W R z d G 9 j a y k m c X V v d D s s J n F 1 b 3 Q 7 U 2 9 s a W Q g Y m l v Z n V l b C A o Z m V l Z H N 0 b 2 N r K S Z x d W 9 0 O y w m c X V v d D t T b 2 x p Z C B j b 2 F s I C h m Z W V k c 3 R v Y 2 s p J n F 1 b 3 Q 7 L C Z x d W 9 0 O 0 V s Z W N 0 c m l j a X R 5 I C h m Z W V k c 3 R v Y 2 s p J n F 1 b 3 Q 7 L C Z x d W 9 0 O 0 h l Y X Q g d 2 F z d G U g K G V 4 Y 2 w u I G Z l Z W R z d G 9 j a y k m c X V v d D s s J n F 1 b 3 Q 7 R 2 F z I G h 5 Z H J v Z 2 V u I C h l e G N s L i B m Z W V k c 3 R v Y 2 s p J n F 1 b 3 Q 7 L C Z x d W 9 0 O 0 d h c y B l L W Z 1 Z W w g K G V 4 Y 2 w u I G Z l Z W R z d G 9 j a y k m c X V v d D s s J n F 1 b 3 Q 7 Q m l v b W V 0 a G F u Z S A o Z X h j b C 4 g Z m V l Z H N 0 b 2 N r K S Z x d W 9 0 O y w m c X V v d D t H Y X M g b m F 0 d X J h b C A o Z X h j b C 4 g Z m V l Z H N 0 b 2 N r K S Z x d W 9 0 O y w m c X V v d D t M a X F 1 a W Q g Z S 1 m d W V s I C h l e G N s L i B m Z W V k c 3 R v Y 2 s p J n F 1 b 3 Q 7 L C Z x d W 9 0 O 0 x p c X V p Z C B i a W 9 m d W V s I C h l e G N s L i B m Z W V k c 3 R v Y 2 s p J n F 1 b 3 Q 7 L C Z x d W 9 0 O 0 x p c X V p Z C B v a W w g K G V 4 Y 2 w u I G Z l Z W R z d G 9 j a y k m c X V v d D s s J n F 1 b 3 Q 7 U 2 9 s a W Q g d 2 F z d G U g K G V 4 Y 2 w u I G Z l Z W R z d G 9 j a y k m c X V v d D s s J n F 1 b 3 Q 7 U 2 9 s a W Q g Y m l v Z n V l b C A o Z X h j b C 4 g Z m V l Z H N 0 b 2 N r K S Z x d W 9 0 O y w m c X V v d D t T b 2 x p Z C B j b 2 F s I C h l e G N s L i B m Z W V k c 3 R v Y 2 s p J n F 1 b 3 Q 7 L C Z x d W 9 0 O 0 V s Z W N 0 c m l j a X R 5 I C h l e G N s L i B m Z W V k c 3 R v Y 2 s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D F z c z c 1 I C g y K S 9 B d X R v U m V t b 3 Z l Z E N v b H V t b n M x L n t j Y X R l Z 2 9 y e S w w f S Z x d W 9 0 O y w m c X V v d D t T Z W N 0 a W 9 u M S 9 1 d W g x c 3 M 3 N S A o M i k v Q X V 0 b 1 J l b W 9 2 Z W R D b 2 x 1 b W 5 z M S 5 7 V G 9 0 Y W w s M X 0 m c X V v d D s s J n F 1 b 3 Q 7 U 2 V j d G l v b j E v d X V o M X N z N z U g K D I p L 0 F 1 d G 9 S Z W 1 v d m V k Q 2 9 s d W 1 u c z E u e 0 h l Y X Q g d 2 F z d G U g K G Z l Z W R z d G 9 j a y k s M n 0 m c X V v d D s s J n F 1 b 3 Q 7 U 2 V j d G l v b j E v d X V o M X N z N z U g K D I p L 0 F 1 d G 9 S Z W 1 v d m V k Q 2 9 s d W 1 u c z E u e 0 d h c y B o e W R y b 2 d l b i A o Z m V l Z H N 0 b 2 N r K S w z f S Z x d W 9 0 O y w m c X V v d D t T Z W N 0 a W 9 u M S 9 1 d W g x c 3 M 3 N S A o M i k v Q X V 0 b 1 J l b W 9 2 Z W R D b 2 x 1 b W 5 z M S 5 7 R 2 F z I G U t Z n V l b C A o Z m V l Z H N 0 b 2 N r K S w 0 f S Z x d W 9 0 O y w m c X V v d D t T Z W N 0 a W 9 u M S 9 1 d W g x c 3 M 3 N S A o M i k v Q X V 0 b 1 J l b W 9 2 Z W R D b 2 x 1 b W 5 z M S 5 7 Q m l v b W V 0 a G F u Z S A o Z m V l Z H N 0 b 2 N r K S w 1 f S Z x d W 9 0 O y w m c X V v d D t T Z W N 0 a W 9 u M S 9 1 d W g x c 3 M 3 N S A o M i k v Q X V 0 b 1 J l b W 9 2 Z W R D b 2 x 1 b W 5 z M S 5 7 R 2 F z I G 5 h d H V y Y W w g K G Z l Z W R z d G 9 j a y k s N n 0 m c X V v d D s s J n F 1 b 3 Q 7 U 2 V j d G l v b j E v d X V o M X N z N z U g K D I p L 0 F 1 d G 9 S Z W 1 v d m V k Q 2 9 s d W 1 u c z E u e 0 x p c X V p Z C B l L W Z 1 Z W w g K G Z l Z W R z d G 9 j a y k s N 3 0 m c X V v d D s s J n F 1 b 3 Q 7 U 2 V j d G l v b j E v d X V o M X N z N z U g K D I p L 0 F 1 d G 9 S Z W 1 v d m V k Q 2 9 s d W 1 u c z E u e 0 x p c X V p Z C B i a W 9 m d W V s I C h m Z W V k c 3 R v Y 2 s p L D h 9 J n F 1 b 3 Q 7 L C Z x d W 9 0 O 1 N l Y 3 R p b 2 4 x L 3 V 1 a D F z c z c 1 I C g y K S 9 B d X R v U m V t b 3 Z l Z E N v b H V t b n M x L n t M a X F 1 a W Q g b 2 l s I C h m Z W V k c 3 R v Y 2 s p L D l 9 J n F 1 b 3 Q 7 L C Z x d W 9 0 O 1 N l Y 3 R p b 2 4 x L 3 V 1 a D F z c z c 1 I C g y K S 9 B d X R v U m V t b 3 Z l Z E N v b H V t b n M x L n t T b 2 x p Z C B 3 Y X N 0 Z S A o Z m V l Z H N 0 b 2 N r K S w x M H 0 m c X V v d D s s J n F 1 b 3 Q 7 U 2 V j d G l v b j E v d X V o M X N z N z U g K D I p L 0 F 1 d G 9 S Z W 1 v d m V k Q 2 9 s d W 1 u c z E u e 1 N v b G l k I G J p b 2 Z 1 Z W w g K G Z l Z W R z d G 9 j a y k s M T F 9 J n F 1 b 3 Q 7 L C Z x d W 9 0 O 1 N l Y 3 R p b 2 4 x L 3 V 1 a D F z c z c 1 I C g y K S 9 B d X R v U m V t b 3 Z l Z E N v b H V t b n M x L n t T b 2 x p Z C B j b 2 F s I C h m Z W V k c 3 R v Y 2 s p L D E y f S Z x d W 9 0 O y w m c X V v d D t T Z W N 0 a W 9 u M S 9 1 d W g x c 3 M 3 N S A o M i k v Q X V 0 b 1 J l b W 9 2 Z W R D b 2 x 1 b W 5 z M S 5 7 R W x l Y 3 R y a W N p d H k g K G Z l Z W R z d G 9 j a y k s M T N 9 J n F 1 b 3 Q 7 L C Z x d W 9 0 O 1 N l Y 3 R p b 2 4 x L 3 V 1 a D F z c z c 1 I C g y K S 9 B d X R v U m V t b 3 Z l Z E N v b H V t b n M x L n t I Z W F 0 I H d h c 3 R l I C h l e G N s L i B m Z W V k c 3 R v Y 2 s p L D E 0 f S Z x d W 9 0 O y w m c X V v d D t T Z W N 0 a W 9 u M S 9 1 d W g x c 3 M 3 N S A o M i k v Q X V 0 b 1 J l b W 9 2 Z W R D b 2 x 1 b W 5 z M S 5 7 R 2 F z I G h 5 Z H J v Z 2 V u I C h l e G N s L i B m Z W V k c 3 R v Y 2 s p L D E 1 f S Z x d W 9 0 O y w m c X V v d D t T Z W N 0 a W 9 u M S 9 1 d W g x c 3 M 3 N S A o M i k v Q X V 0 b 1 J l b W 9 2 Z W R D b 2 x 1 b W 5 z M S 5 7 R 2 F z I G U t Z n V l b C A o Z X h j b C 4 g Z m V l Z H N 0 b 2 N r K S w x N n 0 m c X V v d D s s J n F 1 b 3 Q 7 U 2 V j d G l v b j E v d X V o M X N z N z U g K D I p L 0 F 1 d G 9 S Z W 1 v d m V k Q 2 9 s d W 1 u c z E u e 0 J p b 2 1 l d G h h b m U g K G V 4 Y 2 w u I G Z l Z W R z d G 9 j a y k s M T d 9 J n F 1 b 3 Q 7 L C Z x d W 9 0 O 1 N l Y 3 R p b 2 4 x L 3 V 1 a D F z c z c 1 I C g y K S 9 B d X R v U m V t b 3 Z l Z E N v b H V t b n M x L n t H Y X M g b m F 0 d X J h b C A o Z X h j b C 4 g Z m V l Z H N 0 b 2 N r K S w x O H 0 m c X V v d D s s J n F 1 b 3 Q 7 U 2 V j d G l v b j E v d X V o M X N z N z U g K D I p L 0 F 1 d G 9 S Z W 1 v d m V k Q 2 9 s d W 1 u c z E u e 0 x p c X V p Z C B l L W Z 1 Z W w g K G V 4 Y 2 w u I G Z l Z W R z d G 9 j a y k s M T l 9 J n F 1 b 3 Q 7 L C Z x d W 9 0 O 1 N l Y 3 R p b 2 4 x L 3 V 1 a D F z c z c 1 I C g y K S 9 B d X R v U m V t b 3 Z l Z E N v b H V t b n M x L n t M a X F 1 a W Q g Y m l v Z n V l b C A o Z X h j b C 4 g Z m V l Z H N 0 b 2 N r K S w y M H 0 m c X V v d D s s J n F 1 b 3 Q 7 U 2 V j d G l v b j E v d X V o M X N z N z U g K D I p L 0 F 1 d G 9 S Z W 1 v d m V k Q 2 9 s d W 1 u c z E u e 0 x p c X V p Z C B v a W w g K G V 4 Y 2 w u I G Z l Z W R z d G 9 j a y k s M j F 9 J n F 1 b 3 Q 7 L C Z x d W 9 0 O 1 N l Y 3 R p b 2 4 x L 3 V 1 a D F z c z c 1 I C g y K S 9 B d X R v U m V t b 3 Z l Z E N v b H V t b n M x L n t T b 2 x p Z C B 3 Y X N 0 Z S A o Z X h j b C 4 g Z m V l Z H N 0 b 2 N r K S w y M n 0 m c X V v d D s s J n F 1 b 3 Q 7 U 2 V j d G l v b j E v d X V o M X N z N z U g K D I p L 0 F 1 d G 9 S Z W 1 v d m V k Q 2 9 s d W 1 u c z E u e 1 N v b G l k I G J p b 2 Z 1 Z W w g K G V 4 Y 2 w u I G Z l Z W R z d G 9 j a y k s M j N 9 J n F 1 b 3 Q 7 L C Z x d W 9 0 O 1 N l Y 3 R p b 2 4 x L 3 V 1 a D F z c z c 1 I C g y K S 9 B d X R v U m V t b 3 Z l Z E N v b H V t b n M x L n t T b 2 x p Z C B j b 2 F s I C h l e G N s L i B m Z W V k c 3 R v Y 2 s p L D I 0 f S Z x d W 9 0 O y w m c X V v d D t T Z W N 0 a W 9 u M S 9 1 d W g x c 3 M 3 N S A o M i k v Q X V 0 b 1 J l b W 9 2 Z W R D b 2 x 1 b W 5 z M S 5 7 R W x l Y 3 R y a W N p d H k g K G V 4 Y 2 w u I G Z l Z W R z d G 9 j a y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1 d W g x c 3 M 3 N S A o M i k v Q X V 0 b 1 J l b W 9 2 Z W R D b 2 x 1 b W 5 z M S 5 7 Y 2 F 0 Z W d v c n k s M H 0 m c X V v d D s s J n F 1 b 3 Q 7 U 2 V j d G l v b j E v d X V o M X N z N z U g K D I p L 0 F 1 d G 9 S Z W 1 v d m V k Q 2 9 s d W 1 u c z E u e 1 R v d G F s L D F 9 J n F 1 b 3 Q 7 L C Z x d W 9 0 O 1 N l Y 3 R p b 2 4 x L 3 V 1 a D F z c z c 1 I C g y K S 9 B d X R v U m V t b 3 Z l Z E N v b H V t b n M x L n t I Z W F 0 I H d h c 3 R l I C h m Z W V k c 3 R v Y 2 s p L D J 9 J n F 1 b 3 Q 7 L C Z x d W 9 0 O 1 N l Y 3 R p b 2 4 x L 3 V 1 a D F z c z c 1 I C g y K S 9 B d X R v U m V t b 3 Z l Z E N v b H V t b n M x L n t H Y X M g a H l k c m 9 n Z W 4 g K G Z l Z W R z d G 9 j a y k s M 3 0 m c X V v d D s s J n F 1 b 3 Q 7 U 2 V j d G l v b j E v d X V o M X N z N z U g K D I p L 0 F 1 d G 9 S Z W 1 v d m V k Q 2 9 s d W 1 u c z E u e 0 d h c y B l L W Z 1 Z W w g K G Z l Z W R z d G 9 j a y k s N H 0 m c X V v d D s s J n F 1 b 3 Q 7 U 2 V j d G l v b j E v d X V o M X N z N z U g K D I p L 0 F 1 d G 9 S Z W 1 v d m V k Q 2 9 s d W 1 u c z E u e 0 J p b 2 1 l d G h h b m U g K G Z l Z W R z d G 9 j a y k s N X 0 m c X V v d D s s J n F 1 b 3 Q 7 U 2 V j d G l v b j E v d X V o M X N z N z U g K D I p L 0 F 1 d G 9 S Z W 1 v d m V k Q 2 9 s d W 1 u c z E u e 0 d h c y B u Y X R 1 c m F s I C h m Z W V k c 3 R v Y 2 s p L D Z 9 J n F 1 b 3 Q 7 L C Z x d W 9 0 O 1 N l Y 3 R p b 2 4 x L 3 V 1 a D F z c z c 1 I C g y K S 9 B d X R v U m V t b 3 Z l Z E N v b H V t b n M x L n t M a X F 1 a W Q g Z S 1 m d W V s I C h m Z W V k c 3 R v Y 2 s p L D d 9 J n F 1 b 3 Q 7 L C Z x d W 9 0 O 1 N l Y 3 R p b 2 4 x L 3 V 1 a D F z c z c 1 I C g y K S 9 B d X R v U m V t b 3 Z l Z E N v b H V t b n M x L n t M a X F 1 a W Q g Y m l v Z n V l b C A o Z m V l Z H N 0 b 2 N r K S w 4 f S Z x d W 9 0 O y w m c X V v d D t T Z W N 0 a W 9 u M S 9 1 d W g x c 3 M 3 N S A o M i k v Q X V 0 b 1 J l b W 9 2 Z W R D b 2 x 1 b W 5 z M S 5 7 T G l x d W l k I G 9 p b C A o Z m V l Z H N 0 b 2 N r K S w 5 f S Z x d W 9 0 O y w m c X V v d D t T Z W N 0 a W 9 u M S 9 1 d W g x c 3 M 3 N S A o M i k v Q X V 0 b 1 J l b W 9 2 Z W R D b 2 x 1 b W 5 z M S 5 7 U 2 9 s a W Q g d 2 F z d G U g K G Z l Z W R z d G 9 j a y k s M T B 9 J n F 1 b 3 Q 7 L C Z x d W 9 0 O 1 N l Y 3 R p b 2 4 x L 3 V 1 a D F z c z c 1 I C g y K S 9 B d X R v U m V t b 3 Z l Z E N v b H V t b n M x L n t T b 2 x p Z C B i a W 9 m d W V s I C h m Z W V k c 3 R v Y 2 s p L D E x f S Z x d W 9 0 O y w m c X V v d D t T Z W N 0 a W 9 u M S 9 1 d W g x c 3 M 3 N S A o M i k v Q X V 0 b 1 J l b W 9 2 Z W R D b 2 x 1 b W 5 z M S 5 7 U 2 9 s a W Q g Y 2 9 h b C A o Z m V l Z H N 0 b 2 N r K S w x M n 0 m c X V v d D s s J n F 1 b 3 Q 7 U 2 V j d G l v b j E v d X V o M X N z N z U g K D I p L 0 F 1 d G 9 S Z W 1 v d m V k Q 2 9 s d W 1 u c z E u e 0 V s Z W N 0 c m l j a X R 5 I C h m Z W V k c 3 R v Y 2 s p L D E z f S Z x d W 9 0 O y w m c X V v d D t T Z W N 0 a W 9 u M S 9 1 d W g x c 3 M 3 N S A o M i k v Q X V 0 b 1 J l b W 9 2 Z W R D b 2 x 1 b W 5 z M S 5 7 S G V h d C B 3 Y X N 0 Z S A o Z X h j b C 4 g Z m V l Z H N 0 b 2 N r K S w x N H 0 m c X V v d D s s J n F 1 b 3 Q 7 U 2 V j d G l v b j E v d X V o M X N z N z U g K D I p L 0 F 1 d G 9 S Z W 1 v d m V k Q 2 9 s d W 1 u c z E u e 0 d h c y B o e W R y b 2 d l b i A o Z X h j b C 4 g Z m V l Z H N 0 b 2 N r K S w x N X 0 m c X V v d D s s J n F 1 b 3 Q 7 U 2 V j d G l v b j E v d X V o M X N z N z U g K D I p L 0 F 1 d G 9 S Z W 1 v d m V k Q 2 9 s d W 1 u c z E u e 0 d h c y B l L W Z 1 Z W w g K G V 4 Y 2 w u I G Z l Z W R z d G 9 j a y k s M T Z 9 J n F 1 b 3 Q 7 L C Z x d W 9 0 O 1 N l Y 3 R p b 2 4 x L 3 V 1 a D F z c z c 1 I C g y K S 9 B d X R v U m V t b 3 Z l Z E N v b H V t b n M x L n t C a W 9 t Z X R o Y W 5 l I C h l e G N s L i B m Z W V k c 3 R v Y 2 s p L D E 3 f S Z x d W 9 0 O y w m c X V v d D t T Z W N 0 a W 9 u M S 9 1 d W g x c 3 M 3 N S A o M i k v Q X V 0 b 1 J l b W 9 2 Z W R D b 2 x 1 b W 5 z M S 5 7 R 2 F z I G 5 h d H V y Y W w g K G V 4 Y 2 w u I G Z l Z W R z d G 9 j a y k s M T h 9 J n F 1 b 3 Q 7 L C Z x d W 9 0 O 1 N l Y 3 R p b 2 4 x L 3 V 1 a D F z c z c 1 I C g y K S 9 B d X R v U m V t b 3 Z l Z E N v b H V t b n M x L n t M a X F 1 a W Q g Z S 1 m d W V s I C h l e G N s L i B m Z W V k c 3 R v Y 2 s p L D E 5 f S Z x d W 9 0 O y w m c X V v d D t T Z W N 0 a W 9 u M S 9 1 d W g x c 3 M 3 N S A o M i k v Q X V 0 b 1 J l b W 9 2 Z W R D b 2 x 1 b W 5 z M S 5 7 T G l x d W l k I G J p b 2 Z 1 Z W w g K G V 4 Y 2 w u I G Z l Z W R z d G 9 j a y k s M j B 9 J n F 1 b 3 Q 7 L C Z x d W 9 0 O 1 N l Y 3 R p b 2 4 x L 3 V 1 a D F z c z c 1 I C g y K S 9 B d X R v U m V t b 3 Z l Z E N v b H V t b n M x L n t M a X F 1 a W Q g b 2 l s I C h l e G N s L i B m Z W V k c 3 R v Y 2 s p L D I x f S Z x d W 9 0 O y w m c X V v d D t T Z W N 0 a W 9 u M S 9 1 d W g x c 3 M 3 N S A o M i k v Q X V 0 b 1 J l b W 9 2 Z W R D b 2 x 1 b W 5 z M S 5 7 U 2 9 s a W Q g d 2 F z d G U g K G V 4 Y 2 w u I G Z l Z W R z d G 9 j a y k s M j J 9 J n F 1 b 3 Q 7 L C Z x d W 9 0 O 1 N l Y 3 R p b 2 4 x L 3 V 1 a D F z c z c 1 I C g y K S 9 B d X R v U m V t b 3 Z l Z E N v b H V t b n M x L n t T b 2 x p Z C B i a W 9 m d W V s I C h l e G N s L i B m Z W V k c 3 R v Y 2 s p L D I z f S Z x d W 9 0 O y w m c X V v d D t T Z W N 0 a W 9 u M S 9 1 d W g x c 3 M 3 N S A o M i k v Q X V 0 b 1 J l b W 9 2 Z W R D b 2 x 1 b W 5 z M S 5 7 U 2 9 s a W Q g Y 2 9 h b C A o Z X h j b C 4 g Z m V l Z H N 0 b 2 N r K S w y N H 0 m c X V v d D s s J n F 1 b 3 Q 7 U 2 V j d G l v b j E v d X V o M X N z N z U g K D I p L 0 F 1 d G 9 S Z W 1 v d m V k Q 2 9 s d W 1 u c z E u e 0 V s Z W N 0 c m l j a X R 5 I C h l e G N s L i B m Z W V k c 3 R v Y 2 s p L D I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V 1 a D F z c z c 1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V o M X N z N z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d W g x c 3 M 3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B t d X Z m N X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1 1 d m Y 1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X V 2 Z j V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d W g x c 3 M 3 N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1 a D F z c z c 1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B t d X Z m N X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1 1 d m Y 1 e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X V 2 Z j V 5 J T I w K D I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b X V 2 Z j V 5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d W g x c 3 M 3 N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1 a D F z c z c 1 J T I w K D M p L 1 B y b 2 1 v d G V k J T I w S G V h Z G V y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c M j U D N U S k 6 8 k 9 3 v 2 / 6 w s Q A A A A A C A A A A A A A Q Z g A A A A E A A C A A A A D v v N B k F x u r 7 Z 6 p W j 0 / V l E h V W 7 0 i e F B C S A N r R j P / Z Q H A Q A A A A A O g A A A A A I A A C A A A A B W O t a P Z 9 r n C W 3 M d s y 9 C t w t H x + o e q Q a A 1 9 w 1 N j F G e c 0 2 1 A A A A C P 3 9 x x E X w E O 3 7 l D x q W I 7 f d g N P w 7 z t u I g r / 1 5 X j t F P X 4 O c s 6 t + T Y 4 V u 0 p m l g D K r G N 7 A a q P p g F f Z f I Y o S D L r / p l g v S 4 7 x 4 R J s Z n U 1 0 9 B E 2 S C Z 0 A A A A A K W e p b G i J y Y J q m k G 0 1 X A E Z u r y z D S 5 R B 0 F m / x F 3 + 6 K P B 3 5 f G 9 8 U / M 9 s i B M / / k 2 y C m R 5 1 O w q P b L z L c c l r b B K Q D 9 b < / D a t a M a s h u p > 
</file>

<file path=customXml/itemProps1.xml><?xml version="1.0" encoding="utf-8"?>
<ds:datastoreItem xmlns:ds="http://schemas.openxmlformats.org/officeDocument/2006/customXml" ds:itemID="{554ED2B6-B590-427A-A6B3-34B2DCA3F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Climact</vt:lpstr>
      <vt:lpstr>Vector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Verstraeten</dc:creator>
  <cp:lastModifiedBy>Pierre Verstraeten</cp:lastModifiedBy>
  <dcterms:created xsi:type="dcterms:W3CDTF">2023-02-17T17:28:30Z</dcterms:created>
  <dcterms:modified xsi:type="dcterms:W3CDTF">2023-06-27T16:04:43Z</dcterms:modified>
</cp:coreProperties>
</file>