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IRT20\data comparisons\"/>
    </mc:Choice>
  </mc:AlternateContent>
  <xr:revisionPtr revIDLastSave="0" documentId="8_{4997826D-0DD1-4C67-A328-AE5368F04C71}" xr6:coauthVersionLast="45" xr6:coauthVersionMax="45" xr10:uidLastSave="{00000000-0000-0000-0000-000000000000}"/>
  <bookViews>
    <workbookView xWindow="948" yWindow="-108" windowWidth="22200" windowHeight="13176" activeTab="1"/>
  </bookViews>
  <sheets>
    <sheet name="DIRT20_DFRAC_SSSA_NOT-MASTER_dn" sheetId="1" r:id="rId1"/>
    <sheet name="DIRT20_DFRAC_data comparison" sheetId="3" r:id="rId2"/>
    <sheet name="Sheet1" sheetId="2" r:id="rId3"/>
  </sheets>
  <calcPr calcId="0"/>
  <pivotCaches>
    <pivotCache cacheId="3" r:id="rId4"/>
  </pivotCaches>
</workbook>
</file>

<file path=xl/calcChain.xml><?xml version="1.0" encoding="utf-8"?>
<calcChain xmlns="http://schemas.openxmlformats.org/spreadsheetml/2006/main">
  <c r="G32" i="3" l="1"/>
  <c r="G31" i="3"/>
  <c r="G30" i="3"/>
  <c r="G29" i="3"/>
  <c r="G28" i="3"/>
  <c r="G27" i="3"/>
  <c r="G26" i="3"/>
  <c r="E32" i="3"/>
  <c r="E31" i="3"/>
  <c r="E30" i="3"/>
  <c r="E29" i="3"/>
  <c r="E28" i="3"/>
  <c r="E27" i="3"/>
  <c r="E26" i="3"/>
  <c r="C27" i="3"/>
  <c r="C28" i="3"/>
  <c r="C29" i="3"/>
  <c r="C30" i="3"/>
  <c r="C31" i="3"/>
  <c r="C32" i="3"/>
  <c r="C26" i="3"/>
  <c r="Z43" i="2"/>
  <c r="AA43" i="2" s="1"/>
  <c r="Y43" i="2"/>
  <c r="AB43" i="2" s="1"/>
  <c r="Z42" i="2"/>
  <c r="AA42" i="2" s="1"/>
  <c r="Y42" i="2"/>
  <c r="AB42" i="2" s="1"/>
  <c r="Z41" i="2"/>
  <c r="AA41" i="2" s="1"/>
  <c r="Y41" i="2"/>
  <c r="AB41" i="2" s="1"/>
  <c r="Z40" i="2"/>
  <c r="AA40" i="2" s="1"/>
  <c r="Y40" i="2"/>
  <c r="AB40" i="2" s="1"/>
  <c r="Z39" i="2"/>
  <c r="AA39" i="2" s="1"/>
  <c r="Y39" i="2"/>
  <c r="AB39" i="2" s="1"/>
  <c r="Z38" i="2"/>
  <c r="AA38" i="2" s="1"/>
  <c r="Y38" i="2"/>
  <c r="AB38" i="2" s="1"/>
  <c r="Z37" i="2"/>
  <c r="AA37" i="2" s="1"/>
  <c r="Y37" i="2"/>
  <c r="AB37" i="2" s="1"/>
  <c r="Z36" i="2"/>
  <c r="AA36" i="2" s="1"/>
  <c r="Y36" i="2"/>
  <c r="AB36" i="2" s="1"/>
  <c r="Z35" i="2"/>
  <c r="AA35" i="2" s="1"/>
  <c r="Y35" i="2"/>
  <c r="AB35" i="2" s="1"/>
  <c r="Z34" i="2"/>
  <c r="AA34" i="2" s="1"/>
  <c r="Y34" i="2"/>
  <c r="AB34" i="2" s="1"/>
  <c r="Z33" i="2"/>
  <c r="AA33" i="2" s="1"/>
  <c r="Y33" i="2"/>
  <c r="AB33" i="2" s="1"/>
  <c r="Z32" i="2"/>
  <c r="AA32" i="2" s="1"/>
  <c r="Y32" i="2"/>
  <c r="AB32" i="2" s="1"/>
  <c r="Z31" i="2"/>
  <c r="AA31" i="2" s="1"/>
  <c r="Y31" i="2"/>
  <c r="AB31" i="2" s="1"/>
  <c r="Z30" i="2"/>
  <c r="AA30" i="2" s="1"/>
  <c r="Y30" i="2"/>
  <c r="AB30" i="2" s="1"/>
  <c r="Z29" i="2"/>
  <c r="AA29" i="2" s="1"/>
  <c r="Y29" i="2"/>
  <c r="AB29" i="2" s="1"/>
  <c r="Z28" i="2"/>
  <c r="AA28" i="2" s="1"/>
  <c r="Y28" i="2"/>
  <c r="AB28" i="2" s="1"/>
  <c r="Z27" i="2"/>
  <c r="AA27" i="2" s="1"/>
  <c r="Y27" i="2"/>
  <c r="AB27" i="2" s="1"/>
  <c r="Z26" i="2"/>
  <c r="AA26" i="2" s="1"/>
  <c r="Y26" i="2"/>
  <c r="AB26" i="2" s="1"/>
  <c r="Z25" i="2"/>
  <c r="AA25" i="2" s="1"/>
  <c r="Y25" i="2"/>
  <c r="AB25" i="2" s="1"/>
  <c r="Z24" i="2"/>
  <c r="AA24" i="2" s="1"/>
  <c r="Y24" i="2"/>
  <c r="AB24" i="2" s="1"/>
  <c r="Z23" i="2"/>
  <c r="AA23" i="2" s="1"/>
  <c r="Y23" i="2"/>
  <c r="AB23" i="2" s="1"/>
  <c r="Z22" i="2"/>
  <c r="AA22" i="2" s="1"/>
  <c r="Y22" i="2"/>
  <c r="AB22" i="2" s="1"/>
  <c r="Z21" i="2"/>
  <c r="AA21" i="2" s="1"/>
  <c r="Y21" i="2"/>
  <c r="AB21" i="2" s="1"/>
  <c r="Z20" i="2"/>
  <c r="AA20" i="2" s="1"/>
  <c r="Y20" i="2"/>
  <c r="AB20" i="2" s="1"/>
  <c r="Z19" i="2"/>
  <c r="AA19" i="2" s="1"/>
  <c r="Y19" i="2"/>
  <c r="AB19" i="2" s="1"/>
  <c r="Z18" i="2"/>
  <c r="AA18" i="2" s="1"/>
  <c r="Y18" i="2"/>
  <c r="AB18" i="2" s="1"/>
  <c r="Z17" i="2"/>
  <c r="AA17" i="2" s="1"/>
  <c r="Y17" i="2"/>
  <c r="AB17" i="2" s="1"/>
  <c r="Z16" i="2"/>
  <c r="AA16" i="2" s="1"/>
  <c r="Y16" i="2"/>
  <c r="AB16" i="2" s="1"/>
  <c r="Z15" i="2"/>
  <c r="AA15" i="2" s="1"/>
  <c r="Y15" i="2"/>
  <c r="AB15" i="2" s="1"/>
  <c r="Z14" i="2"/>
  <c r="AA14" i="2" s="1"/>
  <c r="Y14" i="2"/>
  <c r="AB14" i="2" s="1"/>
  <c r="Z13" i="2"/>
  <c r="AA13" i="2" s="1"/>
  <c r="Y13" i="2"/>
  <c r="AB13" i="2" s="1"/>
  <c r="Z12" i="2"/>
  <c r="AA12" i="2" s="1"/>
  <c r="Y12" i="2"/>
  <c r="AB12" i="2" s="1"/>
  <c r="Z11" i="2"/>
  <c r="AA11" i="2" s="1"/>
  <c r="Y11" i="2"/>
  <c r="AB11" i="2" s="1"/>
  <c r="Z10" i="2"/>
  <c r="AA10" i="2" s="1"/>
  <c r="Y10" i="2"/>
  <c r="AB10" i="2" s="1"/>
  <c r="Z9" i="2"/>
  <c r="AA9" i="2" s="1"/>
  <c r="Y9" i="2"/>
  <c r="AB9" i="2" s="1"/>
  <c r="Z8" i="2"/>
  <c r="AA8" i="2" s="1"/>
  <c r="Y8" i="2"/>
  <c r="AB8" i="2" s="1"/>
  <c r="Z7" i="2"/>
  <c r="AA7" i="2" s="1"/>
  <c r="Y7" i="2"/>
  <c r="AB7" i="2" s="1"/>
  <c r="Z6" i="2"/>
  <c r="AA6" i="2" s="1"/>
  <c r="Y6" i="2"/>
  <c r="AB6" i="2" s="1"/>
  <c r="Z5" i="2"/>
  <c r="AA5" i="2" s="1"/>
  <c r="Y5" i="2"/>
  <c r="AB5" i="2" s="1"/>
  <c r="Z4" i="2"/>
  <c r="AA4" i="2" s="1"/>
  <c r="Y4" i="2"/>
  <c r="AB4" i="2" s="1"/>
  <c r="Z3" i="2"/>
  <c r="AA3" i="2" s="1"/>
  <c r="Y3" i="2"/>
  <c r="AB3" i="2" s="1"/>
  <c r="Z2" i="2"/>
  <c r="AA2" i="2" s="1"/>
  <c r="Y2" i="2"/>
  <c r="AB2" i="2" s="1"/>
</calcChain>
</file>

<file path=xl/sharedStrings.xml><?xml version="1.0" encoding="utf-8"?>
<sst xmlns="http://schemas.openxmlformats.org/spreadsheetml/2006/main" count="467" uniqueCount="71">
  <si>
    <t>DNPF</t>
  </si>
  <si>
    <t>Plot</t>
  </si>
  <si>
    <t>Treatment</t>
  </si>
  <si>
    <t>TRT</t>
  </si>
  <si>
    <t>Depth</t>
  </si>
  <si>
    <t>Dfrac_smpl_wt</t>
  </si>
  <si>
    <t>tot_percC_frac_calc</t>
  </si>
  <si>
    <t>frac_return wt</t>
  </si>
  <si>
    <t>frac_wt_return</t>
  </si>
  <si>
    <t>tot_bulk_C_calc</t>
  </si>
  <si>
    <t>LF_wt</t>
  </si>
  <si>
    <t>LF_percC</t>
  </si>
  <si>
    <t>LF_percN</t>
  </si>
  <si>
    <t>LF_CtoN</t>
  </si>
  <si>
    <t>LF_Cstk</t>
  </si>
  <si>
    <t>IF_wt</t>
  </si>
  <si>
    <t>IF_percC</t>
  </si>
  <si>
    <t>IF_percN</t>
  </si>
  <si>
    <t>IF_CtoN</t>
  </si>
  <si>
    <t>IF_Cstk</t>
  </si>
  <si>
    <t>HF_wt</t>
  </si>
  <si>
    <t>HF_percC</t>
  </si>
  <si>
    <t>HF_percN</t>
  </si>
  <si>
    <t>HF_CtoN</t>
  </si>
  <si>
    <t>HF_Cstk</t>
  </si>
  <si>
    <t>LF_PROP</t>
  </si>
  <si>
    <t>IF_PROP</t>
  </si>
  <si>
    <t>HF_PROP</t>
  </si>
  <si>
    <t>No Root</t>
  </si>
  <si>
    <t>NR</t>
  </si>
  <si>
    <t>0-10</t>
  </si>
  <si>
    <t>Double Litter</t>
  </si>
  <si>
    <t>DL</t>
  </si>
  <si>
    <t>No Litter</t>
  </si>
  <si>
    <t>NL</t>
  </si>
  <si>
    <t>Double Wood</t>
  </si>
  <si>
    <t>DW</t>
  </si>
  <si>
    <t>Control</t>
  </si>
  <si>
    <t>CTL</t>
  </si>
  <si>
    <t>No OA</t>
  </si>
  <si>
    <t>NOA</t>
  </si>
  <si>
    <t>No Input</t>
  </si>
  <si>
    <t>NI</t>
  </si>
  <si>
    <t>bulk_percC</t>
  </si>
  <si>
    <t>bulk_percN</t>
  </si>
  <si>
    <t>IFHF_wt</t>
  </si>
  <si>
    <t>IFHF_C_wt</t>
  </si>
  <si>
    <t>IFHF_percC</t>
  </si>
  <si>
    <t>wt_check</t>
  </si>
  <si>
    <t>10-20</t>
  </si>
  <si>
    <t>Row Labels</t>
  </si>
  <si>
    <t>(blank)</t>
  </si>
  <si>
    <t>Grand Total</t>
  </si>
  <si>
    <t>Average of IF_percC</t>
  </si>
  <si>
    <t>StdDevp of IF_percC</t>
  </si>
  <si>
    <t>Average of HF_percC2</t>
  </si>
  <si>
    <t>StdDevp of HF_percC</t>
  </si>
  <si>
    <t>Average of IFHF_percC</t>
  </si>
  <si>
    <t>StdDevp of IFHF_percC2</t>
  </si>
  <si>
    <t>IF_C%_mean</t>
  </si>
  <si>
    <t>IF_C%_stdev</t>
  </si>
  <si>
    <t>HF_C%_mean</t>
  </si>
  <si>
    <t>HF_C%_stdev</t>
  </si>
  <si>
    <t>I+HF_C%_stdev</t>
  </si>
  <si>
    <t>I+HF_C%_mean</t>
  </si>
  <si>
    <t>IF_C%_sterr</t>
  </si>
  <si>
    <t>HF_C%_sterr</t>
  </si>
  <si>
    <t>I+HF_C%_sterr</t>
  </si>
  <si>
    <t>Intermediate</t>
  </si>
  <si>
    <t>Heavy</t>
  </si>
  <si>
    <t>Inter +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</si>
</sst>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9" fontId="0" fillId="34" borderId="0" xfId="1" applyFont="1" applyFill="1"/>
    <xf numFmtId="16" fontId="0" fillId="34" borderId="0" xfId="0" quotePrefix="1" applyNumberFormat="1" applyFill="1"/>
    <xf numFmtId="16" fontId="0" fillId="33" borderId="0" xfId="0" quotePrefix="1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Fraction comparisons, %C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54142270677707"/>
          <c:y val="0.11680296644433923"/>
          <c:w val="0.81595430378894951"/>
          <c:h val="0.716106171583785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'DIRT20_DFRAC_data comparison'!$A$37</c:f>
              <c:strCache>
                <c:ptCount val="1"/>
                <c:pt idx="0">
                  <c:v>CTL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comparison'!$E$37:$G$37</c:f>
                <c:numCache>
                  <c:formatCode>General</c:formatCode>
                  <c:ptCount val="3"/>
                  <c:pt idx="0">
                    <c:v>0.36632433514376128</c:v>
                  </c:pt>
                  <c:pt idx="1">
                    <c:v>9.483416324573446E-2</c:v>
                  </c:pt>
                  <c:pt idx="2">
                    <c:v>0.19613683630923925</c:v>
                  </c:pt>
                </c:numCache>
              </c:numRef>
            </c:plus>
            <c:minus>
              <c:numRef>
                <c:f>'DIRT20_DFRAC_data comparison'!$E$37:$G$37</c:f>
                <c:numCache>
                  <c:formatCode>General</c:formatCode>
                  <c:ptCount val="3"/>
                  <c:pt idx="0">
                    <c:v>0.36632433514376128</c:v>
                  </c:pt>
                  <c:pt idx="1">
                    <c:v>9.483416324573446E-2</c:v>
                  </c:pt>
                  <c:pt idx="2">
                    <c:v>0.19613683630923925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comparison'!$B$37:$D$37</c:f>
              <c:numCache>
                <c:formatCode>0.00</c:formatCode>
                <c:ptCount val="3"/>
                <c:pt idx="0">
                  <c:v>2.918333333333333</c:v>
                </c:pt>
                <c:pt idx="1">
                  <c:v>0.92833333333333323</c:v>
                </c:pt>
                <c:pt idx="2">
                  <c:v>1.5052693740463063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3-4818-903A-6BAD0D13E4E4}"/>
            </c:ext>
          </c:extLst>
        </c:ser>
        <c:ser>
          <c:idx val="1"/>
          <c:order val="1"/>
          <c:tx>
            <c:strRef>
              <c:f>'DIRT20_DFRAC_data comparison'!$A$38</c:f>
              <c:strCache>
                <c:ptCount val="1"/>
                <c:pt idx="0">
                  <c:v>DL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comparison'!$E$38:$G$38</c:f>
                <c:numCache>
                  <c:formatCode>General</c:formatCode>
                  <c:ptCount val="3"/>
                  <c:pt idx="0">
                    <c:v>0.83021193188959419</c:v>
                  </c:pt>
                  <c:pt idx="1">
                    <c:v>6.9335470052545173E-2</c:v>
                  </c:pt>
                  <c:pt idx="2">
                    <c:v>0.18435242618007078</c:v>
                  </c:pt>
                </c:numCache>
              </c:numRef>
            </c:plus>
            <c:minus>
              <c:numRef>
                <c:f>'DIRT20_DFRAC_data comparison'!$E$38:$G$38</c:f>
                <c:numCache>
                  <c:formatCode>General</c:formatCode>
                  <c:ptCount val="3"/>
                  <c:pt idx="0">
                    <c:v>0.83021193188959419</c:v>
                  </c:pt>
                  <c:pt idx="1">
                    <c:v>6.9335470052545173E-2</c:v>
                  </c:pt>
                  <c:pt idx="2">
                    <c:v>0.18435242618007078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comparison'!$B$38:$D$38</c:f>
              <c:numCache>
                <c:formatCode>0.00</c:formatCode>
                <c:ptCount val="3"/>
                <c:pt idx="0">
                  <c:v>4.2066666666666661</c:v>
                </c:pt>
                <c:pt idx="1">
                  <c:v>1.0633333333333335</c:v>
                </c:pt>
                <c:pt idx="2">
                  <c:v>1.8374232944953504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3-4818-903A-6BAD0D13E4E4}"/>
            </c:ext>
          </c:extLst>
        </c:ser>
        <c:ser>
          <c:idx val="2"/>
          <c:order val="2"/>
          <c:tx>
            <c:strRef>
              <c:f>'DIRT20_DFRAC_data comparison'!$A$39</c:f>
              <c:strCache>
                <c:ptCount val="1"/>
                <c:pt idx="0">
                  <c:v>DW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comparison'!$E$39:$G$39</c:f>
                <c:numCache>
                  <c:formatCode>General</c:formatCode>
                  <c:ptCount val="3"/>
                  <c:pt idx="0">
                    <c:v>0.79973606757340798</c:v>
                  </c:pt>
                  <c:pt idx="1">
                    <c:v>0.17239059869528395</c:v>
                  </c:pt>
                  <c:pt idx="2">
                    <c:v>0.39675296248731845</c:v>
                  </c:pt>
                </c:numCache>
              </c:numRef>
            </c:plus>
            <c:minus>
              <c:numRef>
                <c:f>'DIRT20_DFRAC_data comparison'!$E$39:$G$39</c:f>
                <c:numCache>
                  <c:formatCode>General</c:formatCode>
                  <c:ptCount val="3"/>
                  <c:pt idx="0">
                    <c:v>0.79973606757340798</c:v>
                  </c:pt>
                  <c:pt idx="1">
                    <c:v>0.17239059869528395</c:v>
                  </c:pt>
                  <c:pt idx="2">
                    <c:v>0.39675296248731845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comparison'!$B$39:$D$39</c:f>
              <c:numCache>
                <c:formatCode>0.00</c:formatCode>
                <c:ptCount val="3"/>
                <c:pt idx="0">
                  <c:v>3.35</c:v>
                </c:pt>
                <c:pt idx="1">
                  <c:v>0.92666666666666675</c:v>
                </c:pt>
                <c:pt idx="2">
                  <c:v>1.7394724843972462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3-4818-903A-6BAD0D13E4E4}"/>
            </c:ext>
          </c:extLst>
        </c:ser>
        <c:ser>
          <c:idx val="3"/>
          <c:order val="3"/>
          <c:tx>
            <c:strRef>
              <c:f>'DIRT20_DFRAC_data comparison'!$A$40</c:f>
              <c:strCache>
                <c:ptCount val="1"/>
                <c:pt idx="0">
                  <c:v>NL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comparison'!$E$40:$G$40</c:f>
                <c:numCache>
                  <c:formatCode>General</c:formatCode>
                  <c:ptCount val="3"/>
                  <c:pt idx="0">
                    <c:v>0.6420626483797699</c:v>
                  </c:pt>
                  <c:pt idx="1">
                    <c:v>9.5882837455503162E-2</c:v>
                  </c:pt>
                  <c:pt idx="2">
                    <c:v>0.22461804258602119</c:v>
                  </c:pt>
                </c:numCache>
              </c:numRef>
            </c:plus>
            <c:minus>
              <c:numRef>
                <c:f>'DIRT20_DFRAC_data comparison'!$E$40:$G$40</c:f>
                <c:numCache>
                  <c:formatCode>General</c:formatCode>
                  <c:ptCount val="3"/>
                  <c:pt idx="0">
                    <c:v>0.6420626483797699</c:v>
                  </c:pt>
                  <c:pt idx="1">
                    <c:v>9.5882837455503162E-2</c:v>
                  </c:pt>
                  <c:pt idx="2">
                    <c:v>0.22461804258602119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comparison'!$B$40:$D$40</c:f>
              <c:numCache>
                <c:formatCode>0.00</c:formatCode>
                <c:ptCount val="3"/>
                <c:pt idx="0">
                  <c:v>3.2300000000000004</c:v>
                </c:pt>
                <c:pt idx="1">
                  <c:v>0.92833333333333334</c:v>
                </c:pt>
                <c:pt idx="2">
                  <c:v>1.5849360933732946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23-4818-903A-6BAD0D13E4E4}"/>
            </c:ext>
          </c:extLst>
        </c:ser>
        <c:ser>
          <c:idx val="4"/>
          <c:order val="4"/>
          <c:tx>
            <c:strRef>
              <c:f>'DIRT20_DFRAC_data comparison'!$A$41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comparison'!$E$41:$G$41</c:f>
                <c:numCache>
                  <c:formatCode>General</c:formatCode>
                  <c:ptCount val="3"/>
                  <c:pt idx="0">
                    <c:v>0.30690208355254178</c:v>
                  </c:pt>
                  <c:pt idx="1">
                    <c:v>9.7605593343065414E-2</c:v>
                  </c:pt>
                  <c:pt idx="2">
                    <c:v>0.22200043222135293</c:v>
                  </c:pt>
                </c:numCache>
              </c:numRef>
            </c:plus>
            <c:minus>
              <c:numRef>
                <c:f>'DIRT20_DFRAC_data comparison'!$E$41:$G$41</c:f>
                <c:numCache>
                  <c:formatCode>General</c:formatCode>
                  <c:ptCount val="3"/>
                  <c:pt idx="0">
                    <c:v>0.30690208355254178</c:v>
                  </c:pt>
                  <c:pt idx="1">
                    <c:v>9.7605593343065414E-2</c:v>
                  </c:pt>
                  <c:pt idx="2">
                    <c:v>0.22200043222135293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comparison'!$B$41:$D$41</c:f>
              <c:numCache>
                <c:formatCode>0.00</c:formatCode>
                <c:ptCount val="3"/>
                <c:pt idx="0">
                  <c:v>4.3899999999999997</c:v>
                </c:pt>
                <c:pt idx="1">
                  <c:v>1.2216666666666667</c:v>
                </c:pt>
                <c:pt idx="2">
                  <c:v>2.004696300318654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23-4818-903A-6BAD0D13E4E4}"/>
            </c:ext>
          </c:extLst>
        </c:ser>
        <c:ser>
          <c:idx val="5"/>
          <c:order val="5"/>
          <c:tx>
            <c:strRef>
              <c:f>'DIRT20_DFRAC_data comparison'!$A$42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'DIRT20_DFRAC_data comparison'!$E$42:$G$42</c:f>
                <c:numCache>
                  <c:formatCode>General</c:formatCode>
                  <c:ptCount val="3"/>
                  <c:pt idx="0">
                    <c:v>0.77549565989663605</c:v>
                  </c:pt>
                  <c:pt idx="1">
                    <c:v>0.19213469426613403</c:v>
                  </c:pt>
                  <c:pt idx="2">
                    <c:v>0.29895092197546769</c:v>
                  </c:pt>
                </c:numCache>
              </c:numRef>
            </c:plus>
            <c:minus>
              <c:numRef>
                <c:f>'DIRT20_DFRAC_data comparison'!$E$42:$G$42</c:f>
                <c:numCache>
                  <c:formatCode>General</c:formatCode>
                  <c:ptCount val="3"/>
                  <c:pt idx="0">
                    <c:v>0.77549565989663605</c:v>
                  </c:pt>
                  <c:pt idx="1">
                    <c:v>0.19213469426613403</c:v>
                  </c:pt>
                  <c:pt idx="2">
                    <c:v>0.29895092197546769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'DIRT20_DFRAC_data comparison'!$B$36:$D$36</c:f>
              <c:strCache>
                <c:ptCount val="3"/>
                <c:pt idx="0">
                  <c:v>Intermediate</c:v>
                </c:pt>
                <c:pt idx="1">
                  <c:v>Heavy</c:v>
                </c:pt>
                <c:pt idx="2">
                  <c:v>Inter + Heavy</c:v>
                </c:pt>
              </c:strCache>
            </c:strRef>
          </c:cat>
          <c:val>
            <c:numRef>
              <c:f>'DIRT20_DFRAC_data comparison'!$B$42:$D$42</c:f>
              <c:numCache>
                <c:formatCode>0.00</c:formatCode>
                <c:ptCount val="3"/>
                <c:pt idx="0">
                  <c:v>4.7483333333333331</c:v>
                </c:pt>
                <c:pt idx="1">
                  <c:v>1.0916666666666666</c:v>
                </c:pt>
                <c:pt idx="2">
                  <c:v>1.6654321200350173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23-4818-903A-6BAD0D13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69903"/>
        <c:axId val="444869311"/>
      </c:barChart>
      <c:catAx>
        <c:axId val="44416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69311"/>
        <c:crosses val="autoZero"/>
        <c:auto val="1"/>
        <c:lblAlgn val="ctr"/>
        <c:lblOffset val="100"/>
        <c:noMultiLvlLbl val="0"/>
      </c:catAx>
      <c:valAx>
        <c:axId val="4448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Soil carbon (%)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094017094017096E-2"/>
              <c:y val="0.30214513831650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6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43</xdr:row>
      <xdr:rowOff>102870</xdr:rowOff>
    </xdr:from>
    <xdr:to>
      <xdr:col>6</xdr:col>
      <xdr:colOff>685800</xdr:colOff>
      <xdr:row>71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FA294-0A04-4231-A91C-AA2281378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731520</xdr:colOff>
      <xdr:row>50</xdr:row>
      <xdr:rowOff>144780</xdr:rowOff>
    </xdr:from>
    <xdr:to>
      <xdr:col>6</xdr:col>
      <xdr:colOff>327660</xdr:colOff>
      <xdr:row>54</xdr:row>
      <xdr:rowOff>45720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B8D104-C33B-4E68-AC98-B9B51F43FD36}"/>
            </a:ext>
          </a:extLst>
        </xdr:cNvPr>
        <xdr:cNvSpPr txBox="1"/>
      </xdr:nvSpPr>
      <xdr:spPr>
        <a:xfrm>
          <a:off x="5425440" y="9288780"/>
          <a:ext cx="227076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>
              <a:solidFill>
                <a:schemeClr val="tx1">
                  <a:lumMod val="65000"/>
                  <a:lumOff val="35000"/>
                </a:schemeClr>
              </a:solidFill>
            </a:rPr>
            <a:t>*bars are standard error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rkpi" refreshedDate="43805.487450347224" createdVersion="6" refreshedVersion="6" minRefreshableVersion="3" recordCount="108">
  <cacheSource type="worksheet">
    <worksheetSource ref="L1:AB1048576" sheet="Sheet1"/>
  </cacheSource>
  <cacheFields count="17">
    <cacheField name="DNPF" numFmtId="0">
      <sharedItems containsString="0" containsBlank="1" containsNumber="1" containsInteger="1" minValue="1" maxValue="42"/>
    </cacheField>
    <cacheField name="Plot" numFmtId="0">
      <sharedItems containsString="0" containsBlank="1" containsNumber="1" containsInteger="1" minValue="1" maxValue="69"/>
    </cacheField>
    <cacheField name="Treatment" numFmtId="0">
      <sharedItems containsBlank="1"/>
    </cacheField>
    <cacheField name="TRT" numFmtId="0">
      <sharedItems containsBlank="1" count="8">
        <s v="NR"/>
        <s v="DL"/>
        <s v="NL"/>
        <s v="DW"/>
        <s v="CTL"/>
        <s v="NOA"/>
        <s v="NI"/>
        <m/>
      </sharedItems>
    </cacheField>
    <cacheField name="Depth" numFmtId="0">
      <sharedItems containsBlank="1"/>
    </cacheField>
    <cacheField name="bulk_percC" numFmtId="0">
      <sharedItems containsString="0" containsBlank="1" containsNumber="1" minValue="1.17" maxValue="7.95"/>
    </cacheField>
    <cacheField name="bulk_percN" numFmtId="0">
      <sharedItems containsString="0" containsBlank="1" containsNumber="1" minValue="5.8000000000000003E-2" maxValue="0.27500000000000002"/>
    </cacheField>
    <cacheField name="LF_wt" numFmtId="0">
      <sharedItems containsString="0" containsBlank="1" containsNumber="1" minValue="0.43" maxValue="17.98"/>
    </cacheField>
    <cacheField name="LF_percC" numFmtId="0">
      <sharedItems containsString="0" containsBlank="1" containsNumber="1" minValue="17.55" maxValue="32.9"/>
    </cacheField>
    <cacheField name="IF_wt" numFmtId="0">
      <sharedItems containsString="0" containsBlank="1" containsNumber="1" minValue="4.17" maxValue="13"/>
    </cacheField>
    <cacheField name="IF_percC" numFmtId="0">
      <sharedItems containsString="0" containsBlank="1" containsNumber="1" minValue="1.51" maxValue="7.17"/>
    </cacheField>
    <cacheField name="HF_wt" numFmtId="0">
      <sharedItems containsString="0" containsBlank="1" containsNumber="1" minValue="9.19" maxValue="33.380000000000003"/>
    </cacheField>
    <cacheField name="HF_percC" numFmtId="0">
      <sharedItems containsString="0" containsBlank="1" containsNumber="1" minValue="0.3" maxValue="1.46"/>
    </cacheField>
    <cacheField name="IFHF_wt" numFmtId="0">
      <sharedItems containsString="0" containsBlank="1" containsNumber="1" minValue="18.02" maxValue="37.550000000000004"/>
    </cacheField>
    <cacheField name="IFHF_C_wt" numFmtId="0">
      <sharedItems containsString="0" containsBlank="1" containsNumber="1" minValue="0.20353599999999999" maxValue="0.89241999999999999"/>
    </cacheField>
    <cacheField name="IFHF_percC" numFmtId="0">
      <sharedItems containsString="0" containsBlank="1" containsNumber="1" minValue="0.56949076664801335" maxValue="2.858940066592675"/>
    </cacheField>
    <cacheField name="wt_check" numFmtId="0">
      <sharedItems containsString="0" containsBlank="1" containsNumber="1" minValue="0.79974999999999996" maxValue="1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n v="1"/>
    <n v="1"/>
    <s v="No Root"/>
    <x v="0"/>
    <s v="0-10"/>
    <n v="5.77"/>
    <n v="0.251"/>
    <n v="3.77"/>
    <n v="31.81"/>
    <n v="12.9"/>
    <n v="4.58"/>
    <n v="20.8"/>
    <n v="1.45"/>
    <n v="33.700000000000003"/>
    <n v="0.89241999999999999"/>
    <n v="2.6481305637982193"/>
    <n v="0.93675000000000019"/>
  </r>
  <r>
    <n v="2"/>
    <n v="2"/>
    <s v="Double Litter"/>
    <x v="1"/>
    <s v="0-10"/>
    <n v="3.59"/>
    <n v="0.17499999999999999"/>
    <n v="2.77"/>
    <n v="31.34"/>
    <n v="11.89"/>
    <n v="4.17"/>
    <n v="23.14"/>
    <n v="1.22"/>
    <n v="35.03"/>
    <n v="0.77812100000000006"/>
    <n v="2.2212988866685697"/>
    <n v="0.94500000000000006"/>
  </r>
  <r>
    <n v="3"/>
    <n v="3"/>
    <s v="No Litter"/>
    <x v="2"/>
    <s v="0-10"/>
    <n v="5.73"/>
    <n v="0.20899999999999999"/>
    <n v="4.08"/>
    <n v="32.9"/>
    <n v="9.77"/>
    <n v="5.23"/>
    <n v="23.8"/>
    <n v="1.03"/>
    <n v="33.57"/>
    <n v="0.75611100000000009"/>
    <n v="2.2523413762287761"/>
    <n v="0.94124999999999992"/>
  </r>
  <r>
    <n v="4"/>
    <n v="4"/>
    <s v="No Root"/>
    <x v="0"/>
    <s v="0-10"/>
    <n v="4.04"/>
    <n v="0.20599999999999999"/>
    <n v="2.1800000000000002"/>
    <n v="31.78"/>
    <n v="7.06"/>
    <n v="3.83"/>
    <n v="29.19"/>
    <n v="1.0900000000000001"/>
    <n v="36.25"/>
    <n v="0.58856900000000001"/>
    <n v="1.6236386206896551"/>
    <n v="0.96074999999999999"/>
  </r>
  <r>
    <n v="5"/>
    <n v="5"/>
    <s v="Double Wood"/>
    <x v="3"/>
    <s v="0-10"/>
    <n v="3.73"/>
    <n v="0.16"/>
    <n v="4.71"/>
    <n v="23.65"/>
    <n v="8.65"/>
    <n v="2.84"/>
    <n v="25.13"/>
    <n v="0.89"/>
    <n v="33.78"/>
    <n v="0.46931699999999998"/>
    <n v="1.3893339253996446"/>
    <n v="0.96225000000000005"/>
  </r>
  <r>
    <n v="6"/>
    <n v="6"/>
    <s v="No Root"/>
    <x v="0"/>
    <s v="0-10"/>
    <n v="5.38"/>
    <n v="0.223"/>
    <n v="5.88"/>
    <n v="26.39"/>
    <n v="8.73"/>
    <n v="5.13"/>
    <n v="23.69"/>
    <n v="1.38"/>
    <n v="32.42"/>
    <n v="0.77477099999999999"/>
    <n v="2.389793337446021"/>
    <n v="0.95750000000000013"/>
  </r>
  <r>
    <n v="7"/>
    <n v="7"/>
    <s v="No Litter"/>
    <x v="2"/>
    <s v="0-10"/>
    <n v="4.12"/>
    <n v="0.184"/>
    <n v="5.42"/>
    <n v="26.65"/>
    <n v="8.9"/>
    <n v="3.94"/>
    <n v="23.24"/>
    <n v="1.06"/>
    <n v="32.14"/>
    <n v="0.59700399999999998"/>
    <n v="1.8575108898568762"/>
    <n v="0.93900000000000006"/>
  </r>
  <r>
    <n v="8"/>
    <n v="8"/>
    <s v="Control"/>
    <x v="4"/>
    <s v="0-10"/>
    <n v="4.17"/>
    <n v="0.186"/>
    <n v="5.05"/>
    <n v="21.26"/>
    <n v="12.37"/>
    <n v="2.99"/>
    <n v="20.02"/>
    <n v="1.1000000000000001"/>
    <n v="32.39"/>
    <n v="0.59008300000000002"/>
    <n v="1.8218061129978389"/>
    <n v="0.93599999999999994"/>
  </r>
  <r>
    <n v="9"/>
    <n v="9"/>
    <s v="No OA"/>
    <x v="5"/>
    <s v="0-10"/>
    <n v="1.37"/>
    <n v="7.2999999999999995E-2"/>
    <n v="1.02"/>
    <n v="24.3"/>
    <n v="9.2100000000000009"/>
    <n v="1.53"/>
    <n v="26.43"/>
    <n v="0.35"/>
    <n v="35.64"/>
    <n v="0.23341800000000001"/>
    <n v="0.65493265993266003"/>
    <n v="0.91650000000000009"/>
  </r>
  <r>
    <n v="10"/>
    <n v="10"/>
    <s v="Double Wood"/>
    <x v="3"/>
    <s v="0-10"/>
    <n v="6.85"/>
    <n v="0.23300000000000001"/>
    <n v="13.85"/>
    <n v="17.55"/>
    <n v="10.039999999999999"/>
    <n v="2.2400000000000002"/>
    <n v="11.85"/>
    <n v="0.56000000000000005"/>
    <n v="21.89"/>
    <n v="0.29125600000000001"/>
    <n v="1.3305436272270443"/>
    <n v="0.89350000000000007"/>
  </r>
  <r>
    <n v="11"/>
    <n v="11"/>
    <s v="No Litter"/>
    <x v="2"/>
    <s v="0-10"/>
    <n v="4.3099999999999996"/>
    <n v="0.182"/>
    <n v="5.1100000000000003"/>
    <n v="21.43"/>
    <n v="11.34"/>
    <n v="2.63"/>
    <n v="19.52"/>
    <n v="0.82"/>
    <n v="30.86"/>
    <n v="0.45830599999999999"/>
    <n v="1.4851134154244978"/>
    <n v="0.89924999999999999"/>
  </r>
  <r>
    <n v="12"/>
    <n v="12"/>
    <s v="Control"/>
    <x v="4"/>
    <s v="0-10"/>
    <n v="4.24"/>
    <n v="0.19900000000000001"/>
    <n v="3.92"/>
    <n v="19.920000000000002"/>
    <n v="10.83"/>
    <n v="3.69"/>
    <n v="21.29"/>
    <n v="1.1100000000000001"/>
    <n v="32.119999999999997"/>
    <n v="0.63594600000000001"/>
    <n v="1.9799066002490662"/>
    <n v="0.90100000000000002"/>
  </r>
  <r>
    <n v="13"/>
    <n v="13"/>
    <s v="Double Litter"/>
    <x v="1"/>
    <s v="0-10"/>
    <n v="4.3099999999999996"/>
    <n v="0.19500000000000001"/>
    <n v="4.79"/>
    <n v="22.43"/>
    <n v="10.66"/>
    <n v="3.26"/>
    <n v="21.86"/>
    <n v="1.1000000000000001"/>
    <n v="32.519999999999996"/>
    <n v="0.58797600000000005"/>
    <n v="1.8080442804428047"/>
    <n v="0.93274999999999986"/>
  </r>
  <r>
    <n v="14"/>
    <n v="14"/>
    <s v="Control"/>
    <x v="4"/>
    <s v="0-10"/>
    <n v="3.37"/>
    <n v="0.13100000000000001"/>
    <n v="3.77"/>
    <n v="22.77"/>
    <n v="9.8000000000000007"/>
    <n v="2.42"/>
    <n v="23.73"/>
    <n v="0.77"/>
    <n v="33.53"/>
    <n v="0.41988100000000006"/>
    <n v="1.2522546972860127"/>
    <n v="0.93250000000000011"/>
  </r>
  <r>
    <n v="15"/>
    <n v="15"/>
    <s v="No OA"/>
    <x v="5"/>
    <s v="0-10"/>
    <n v="2.78"/>
    <n v="0.121"/>
    <n v="1.35"/>
    <n v="25.35"/>
    <n v="5.85"/>
    <n v="3.21"/>
    <n v="30.41"/>
    <n v="0.61"/>
    <n v="36.26"/>
    <n v="0.37328600000000001"/>
    <n v="1.0294704908990624"/>
    <n v="0.94025000000000003"/>
  </r>
  <r>
    <n v="16"/>
    <n v="16"/>
    <s v="Double Wood"/>
    <x v="3"/>
    <s v="0-10"/>
    <n v="7.95"/>
    <n v="0.26500000000000001"/>
    <n v="17.98"/>
    <n v="18.54"/>
    <n v="8.83"/>
    <n v="4.7"/>
    <n v="9.19"/>
    <n v="1.0900000000000001"/>
    <n v="18.02"/>
    <n v="0.515181"/>
    <n v="2.858940066592675"/>
    <n v="0.9"/>
  </r>
  <r>
    <n v="17"/>
    <n v="17"/>
    <s v="Double Litter"/>
    <x v="1"/>
    <s v="0-10"/>
    <n v="6.93"/>
    <n v="0.27500000000000002"/>
    <n v="5.31"/>
    <n v="23.64"/>
    <n v="7.77"/>
    <n v="7.17"/>
    <n v="29.32"/>
    <n v="0.99"/>
    <n v="37.090000000000003"/>
    <n v="0.84737699999999994"/>
    <n v="2.2846508492855211"/>
    <n v="1.06"/>
  </r>
  <r>
    <n v="18"/>
    <n v="18"/>
    <s v="No OA"/>
    <x v="5"/>
    <s v="0-10"/>
    <n v="2.68"/>
    <n v="0.13900000000000001"/>
    <n v="3.72"/>
    <n v="19.739999999999998"/>
    <n v="9.31"/>
    <n v="2.52"/>
    <n v="23.7"/>
    <n v="0.49"/>
    <n v="33.01"/>
    <n v="0.350742"/>
    <n v="1.0625325658891245"/>
    <n v="0.9182499999999999"/>
  </r>
  <r>
    <n v="19"/>
    <n v="19"/>
    <s v="No Input"/>
    <x v="6"/>
    <s v="0-10"/>
    <n v="4.74"/>
    <n v="0.188"/>
    <n v="4"/>
    <n v="27.09"/>
    <n v="5.18"/>
    <n v="5.8"/>
    <n v="28.51"/>
    <n v="1.33"/>
    <n v="33.69"/>
    <n v="0.67962300000000009"/>
    <n v="2.0172840605520928"/>
    <n v="0.94224999999999992"/>
  </r>
  <r>
    <n v="20"/>
    <n v="49"/>
    <s v="No Input"/>
    <x v="6"/>
    <s v="0-10"/>
    <n v="3.72"/>
    <n v="0.156"/>
    <n v="2.4"/>
    <n v="28.47"/>
    <n v="6.07"/>
    <n v="4.3499999999999996"/>
    <n v="23.52"/>
    <n v="1.43"/>
    <n v="29.59"/>
    <n v="0.60038100000000005"/>
    <n v="2.0289996620479895"/>
    <n v="0.79974999999999996"/>
  </r>
  <r>
    <n v="21"/>
    <n v="69"/>
    <s v="No Input"/>
    <x v="6"/>
    <s v="0-10"/>
    <n v="3.97"/>
    <n v="0.17599999999999999"/>
    <n v="3.79"/>
    <n v="27.15"/>
    <n v="6.04"/>
    <n v="6.45"/>
    <n v="27.71"/>
    <n v="1.44"/>
    <n v="33.75"/>
    <n v="0.78860400000000008"/>
    <n v="2.3366044444444447"/>
    <n v="0.9385"/>
  </r>
  <r>
    <n v="22"/>
    <n v="1"/>
    <s v="No Root"/>
    <x v="0"/>
    <s v="10-20"/>
    <n v="2.83"/>
    <n v="0.15"/>
    <n v="1.0900000000000001"/>
    <n v="25.09"/>
    <n v="6.51"/>
    <n v="4.93"/>
    <n v="30.11"/>
    <n v="1.29"/>
    <n v="36.619999999999997"/>
    <n v="0.70936200000000005"/>
    <n v="1.9370890223921355"/>
    <n v="0.94274999999999998"/>
  </r>
  <r>
    <n v="23"/>
    <n v="2"/>
    <s v="Double Litter"/>
    <x v="1"/>
    <s v="10-20"/>
    <n v="3.04"/>
    <n v="0.16"/>
    <n v="1.44"/>
    <n v="24.65"/>
    <n v="7.6"/>
    <n v="3.87"/>
    <n v="28.38"/>
    <n v="1.1200000000000001"/>
    <n v="35.979999999999997"/>
    <n v="0.61197600000000008"/>
    <n v="1.7008782657031689"/>
    <n v="0.93549999999999989"/>
  </r>
  <r>
    <n v="24"/>
    <n v="3"/>
    <s v="No Litter"/>
    <x v="2"/>
    <s v="10-20"/>
    <n v="2.56"/>
    <n v="0.13200000000000001"/>
    <n v="1.7"/>
    <n v="22.54"/>
    <n v="7.11"/>
    <n v="3.34"/>
    <n v="27.75"/>
    <n v="1.17"/>
    <n v="34.86"/>
    <n v="0.56214900000000001"/>
    <n v="1.6125903614457833"/>
    <n v="0.91400000000000003"/>
  </r>
  <r>
    <n v="25"/>
    <n v="4"/>
    <s v="No Root"/>
    <x v="0"/>
    <s v="10-20"/>
    <n v="2.57"/>
    <n v="0.16"/>
    <n v="1.3"/>
    <n v="28.81"/>
    <n v="8.09"/>
    <n v="4.1500000000000004"/>
    <n v="28.99"/>
    <n v="0.96"/>
    <n v="37.08"/>
    <n v="0.614039"/>
    <n v="1.6559843581445526"/>
    <n v="0.95949999999999991"/>
  </r>
  <r>
    <n v="26"/>
    <n v="5"/>
    <s v="Double Wood"/>
    <x v="3"/>
    <s v="10-20"/>
    <n v="2.23"/>
    <n v="0.122"/>
    <n v="1.94"/>
    <n v="26.64"/>
    <n v="8.16"/>
    <n v="3.1"/>
    <n v="28.26"/>
    <n v="0.93"/>
    <n v="36.42"/>
    <n v="0.51577800000000007"/>
    <n v="1.4161943986820429"/>
    <n v="0.95899999999999996"/>
  </r>
  <r>
    <n v="27"/>
    <n v="6"/>
    <s v="No Root"/>
    <x v="0"/>
    <s v="10-20"/>
    <n v="2.96"/>
    <n v="0.17"/>
    <n v="0.99"/>
    <n v="28.88"/>
    <n v="8.58"/>
    <n v="3.72"/>
    <n v="27.22"/>
    <n v="1.1599999999999999"/>
    <n v="35.799999999999997"/>
    <n v="0.63492799999999994"/>
    <n v="1.7735418994413408"/>
    <n v="0.91974999999999996"/>
  </r>
  <r>
    <n v="28"/>
    <n v="7"/>
    <s v="No Litter"/>
    <x v="2"/>
    <s v="10-20"/>
    <n v="1.87"/>
    <n v="0.111"/>
    <n v="0.64"/>
    <n v="26.37"/>
    <n v="8.6199999999999992"/>
    <n v="2.3199999999999998"/>
    <n v="28.02"/>
    <n v="0.76"/>
    <n v="36.64"/>
    <n v="0.41293599999999997"/>
    <n v="1.1270087336244541"/>
    <n v="0.93200000000000005"/>
  </r>
  <r>
    <n v="29"/>
    <n v="8"/>
    <s v="Control"/>
    <x v="4"/>
    <s v="10-20"/>
    <n v="2.0099999999999998"/>
    <n v="0.12"/>
    <n v="1.08"/>
    <n v="26.32"/>
    <n v="11.57"/>
    <n v="1.83"/>
    <n v="23.15"/>
    <n v="0.88"/>
    <n v="34.72"/>
    <n v="0.41545100000000001"/>
    <n v="1.1965754608294932"/>
    <n v="0.89499999999999991"/>
  </r>
  <r>
    <n v="30"/>
    <n v="9"/>
    <s v="No OA"/>
    <x v="5"/>
    <s v="10-20"/>
    <n v="1.17"/>
    <n v="5.8000000000000003E-2"/>
    <n v="0.66"/>
    <n v="25.21"/>
    <n v="7.96"/>
    <n v="1.51"/>
    <n v="27.78"/>
    <n v="0.3"/>
    <n v="35.74"/>
    <n v="0.20353599999999999"/>
    <n v="0.56949076664801335"/>
    <n v="0.90999999999999992"/>
  </r>
  <r>
    <n v="31"/>
    <n v="10"/>
    <s v="Double Wood"/>
    <x v="3"/>
    <s v="10-20"/>
    <n v="2.25"/>
    <n v="0.10100000000000001"/>
    <n v="2.04"/>
    <n v="24.65"/>
    <n v="11.16"/>
    <n v="1.61"/>
    <n v="22.9"/>
    <n v="0.63"/>
    <n v="34.06"/>
    <n v="0.32394599999999996"/>
    <n v="0.95110393423370498"/>
    <n v="0.90250000000000008"/>
  </r>
  <r>
    <n v="32"/>
    <n v="11"/>
    <s v="No Litter"/>
    <x v="2"/>
    <s v="10-20"/>
    <n v="2.75"/>
    <n v="0.13200000000000001"/>
    <n v="1.68"/>
    <n v="21.61"/>
    <n v="13"/>
    <n v="1.92"/>
    <n v="21.76"/>
    <n v="0.73"/>
    <n v="34.760000000000005"/>
    <n v="0.40844800000000003"/>
    <n v="1.1750517836593786"/>
    <n v="0.91100000000000014"/>
  </r>
  <r>
    <n v="33"/>
    <n v="12"/>
    <s v="Control"/>
    <x v="4"/>
    <s v="10-20"/>
    <n v="2.94"/>
    <n v="0.14299999999999999"/>
    <n v="1.61"/>
    <n v="23.74"/>
    <n v="9.2100000000000009"/>
    <n v="3.52"/>
    <n v="25.45"/>
    <n v="1.03"/>
    <n v="34.659999999999997"/>
    <n v="0.58632700000000004"/>
    <n v="1.6916532025389501"/>
    <n v="0.90674999999999994"/>
  </r>
  <r>
    <n v="34"/>
    <n v="13"/>
    <s v="Double Litter"/>
    <x v="1"/>
    <s v="10-20"/>
    <n v="3.24"/>
    <n v="0.15"/>
    <n v="2.2999999999999998"/>
    <n v="22.84"/>
    <n v="11.04"/>
    <n v="2.59"/>
    <n v="23.7"/>
    <n v="0.84"/>
    <n v="34.739999999999995"/>
    <n v="0.48501599999999995"/>
    <n v="1.3961312607944734"/>
    <n v="0.92599999999999982"/>
  </r>
  <r>
    <n v="35"/>
    <n v="14"/>
    <s v="Control"/>
    <x v="4"/>
    <s v="10-20"/>
    <n v="1.95"/>
    <n v="9.6000000000000002E-2"/>
    <n v="1.24"/>
    <n v="27.48"/>
    <n v="6.26"/>
    <n v="3.06"/>
    <n v="30.13"/>
    <n v="0.68"/>
    <n v="36.39"/>
    <n v="0.39644000000000001"/>
    <n v="1.0894201703764772"/>
    <n v="0.94075000000000009"/>
  </r>
  <r>
    <n v="36"/>
    <n v="15"/>
    <s v="No OA"/>
    <x v="5"/>
    <s v="10-20"/>
    <n v="2.0299999999999998"/>
    <n v="9.8000000000000004E-2"/>
    <n v="0.94"/>
    <n v="30.65"/>
    <n v="7.2"/>
    <n v="2.42"/>
    <n v="29.76"/>
    <n v="0.57999999999999996"/>
    <n v="36.96"/>
    <n v="0.34684799999999999"/>
    <n v="0.93844155844155841"/>
    <n v="0.94750000000000001"/>
  </r>
  <r>
    <n v="37"/>
    <n v="16"/>
    <s v="Double Wood"/>
    <x v="3"/>
    <s v="10-20"/>
    <n v="5.9"/>
    <n v="0.19"/>
    <n v="4.2"/>
    <n v="29.8"/>
    <n v="8.36"/>
    <n v="5.61"/>
    <n v="25.3"/>
    <n v="1.46"/>
    <n v="33.659999999999997"/>
    <n v="0.83837600000000001"/>
    <n v="2.4907189542483663"/>
    <n v="0.94650000000000001"/>
  </r>
  <r>
    <n v="38"/>
    <n v="17"/>
    <s v="Double Litter"/>
    <x v="1"/>
    <s v="10-20"/>
    <n v="2.63"/>
    <n v="0.158"/>
    <n v="0.99"/>
    <n v="30.09"/>
    <n v="6.09"/>
    <n v="4.18"/>
    <n v="31.04"/>
    <n v="1.1100000000000001"/>
    <n v="37.129999999999995"/>
    <n v="0.59910599999999992"/>
    <n v="1.6135362240775653"/>
    <n v="0.95299999999999996"/>
  </r>
  <r>
    <n v="39"/>
    <n v="18"/>
    <s v="No OA"/>
    <x v="5"/>
    <s v="10-20"/>
    <n v="3.3"/>
    <n v="0.14599999999999999"/>
    <n v="2.54"/>
    <n v="22.03"/>
    <n v="11.24"/>
    <n v="2.89"/>
    <n v="23.39"/>
    <n v="0.51"/>
    <n v="34.630000000000003"/>
    <n v="0.44412499999999999"/>
    <n v="1.2824862835691595"/>
    <n v="0.92925000000000002"/>
  </r>
  <r>
    <n v="40"/>
    <n v="19"/>
    <s v="No Input"/>
    <x v="6"/>
    <s v="10-20"/>
    <n v="2.69"/>
    <n v="0.14499999999999999"/>
    <n v="1.17"/>
    <n v="30.61"/>
    <n v="4.17"/>
    <n v="4.5199999999999996"/>
    <n v="33.380000000000003"/>
    <n v="0.95"/>
    <n v="37.550000000000004"/>
    <n v="0.50559399999999999"/>
    <n v="1.346455392809587"/>
    <n v="0.96800000000000019"/>
  </r>
  <r>
    <n v="41"/>
    <n v="49"/>
    <s v="No Input"/>
    <x v="6"/>
    <s v="10-20"/>
    <n v="1.67"/>
    <n v="0.151"/>
    <n v="0.43"/>
    <n v="31.97"/>
    <n v="5.4"/>
    <n v="2.21"/>
    <n v="31.63"/>
    <n v="0.55000000000000004"/>
    <n v="37.03"/>
    <n v="0.29330500000000004"/>
    <n v="0.79207399405887124"/>
    <n v="0.9365"/>
  </r>
  <r>
    <n v="42"/>
    <n v="69"/>
    <s v="No Input"/>
    <x v="6"/>
    <s v="10-20"/>
    <n v="3.16"/>
    <n v="0.16400000000000001"/>
    <n v="2.0099999999999998"/>
    <n v="27.13"/>
    <n v="5.2"/>
    <n v="5.16"/>
    <n v="30.88"/>
    <n v="0.85"/>
    <n v="36.08"/>
    <n v="0.53079999999999994"/>
    <n v="1.4711751662971175"/>
    <n v="0.95224999999999993"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  <r>
    <m/>
    <m/>
    <m/>
    <x v="7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0" firstDataRow="1" firstDataCol="1"/>
  <pivotFields count="17">
    <pivotField showAll="0"/>
    <pivotField showAll="0"/>
    <pivotField showAll="0"/>
    <pivotField axis="axisRow" showAll="0">
      <items count="9">
        <item x="4"/>
        <item x="1"/>
        <item x="3"/>
        <item x="6"/>
        <item x="2"/>
        <item x="5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IF_percC" fld="10" subtotal="average" baseField="3" baseItem="0"/>
    <dataField name="StdDevp of IF_percC" fld="10" subtotal="stdDevp" baseField="3" baseItem="0"/>
    <dataField name="Average of HF_percC2" fld="12" subtotal="average" baseField="3" baseItem="0"/>
    <dataField name="StdDevp of HF_percC" fld="12" subtotal="stdDevp" baseField="3" baseItem="5"/>
    <dataField name="Average of IFHF_percC" fld="15" subtotal="average" baseField="3" baseItem="5"/>
    <dataField name="StdDevp of IFHF_percC2" fld="15" subtotal="stdDevp" baseField="3" baseItem="5"/>
  </dataFields>
  <formats count="1">
    <format dxfId="0">
      <pivotArea collapsedLevelsAreSubtotals="1" fieldPosition="0">
        <references count="1">
          <reference field="3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sqref="A1:XFD4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1</v>
      </c>
      <c r="C2" t="s">
        <v>28</v>
      </c>
      <c r="D2" t="s">
        <v>29</v>
      </c>
      <c r="E2" t="s">
        <v>30</v>
      </c>
      <c r="F2">
        <v>40.198</v>
      </c>
      <c r="G2">
        <v>5.58</v>
      </c>
      <c r="H2">
        <v>37.47</v>
      </c>
      <c r="I2">
        <v>0.93</v>
      </c>
      <c r="J2">
        <v>2.09</v>
      </c>
      <c r="K2">
        <v>3.77</v>
      </c>
      <c r="L2">
        <v>31.81</v>
      </c>
      <c r="M2">
        <v>0.79</v>
      </c>
      <c r="N2">
        <v>40.22</v>
      </c>
      <c r="O2">
        <v>32.012</v>
      </c>
      <c r="P2">
        <v>12.9</v>
      </c>
      <c r="Q2">
        <v>4.58</v>
      </c>
      <c r="R2">
        <v>0.3</v>
      </c>
      <c r="S2">
        <v>15.16</v>
      </c>
      <c r="T2">
        <v>15.765000000000001</v>
      </c>
      <c r="U2">
        <v>20.8</v>
      </c>
      <c r="V2">
        <v>1.45</v>
      </c>
      <c r="W2">
        <v>0.1</v>
      </c>
      <c r="X2">
        <v>14.33</v>
      </c>
      <c r="Y2">
        <v>8.0310000000000006</v>
      </c>
      <c r="Z2">
        <v>0.1</v>
      </c>
      <c r="AA2">
        <v>0.34</v>
      </c>
      <c r="AB2">
        <v>0.56000000000000005</v>
      </c>
    </row>
    <row r="3" spans="1:28" x14ac:dyDescent="0.3">
      <c r="A3">
        <v>2</v>
      </c>
      <c r="B3">
        <v>2</v>
      </c>
      <c r="C3" t="s">
        <v>31</v>
      </c>
      <c r="D3" t="s">
        <v>32</v>
      </c>
      <c r="E3" t="s">
        <v>30</v>
      </c>
      <c r="F3">
        <v>40.002000000000002</v>
      </c>
      <c r="G3">
        <v>4.3600000000000003</v>
      </c>
      <c r="H3">
        <v>37.799999999999997</v>
      </c>
      <c r="I3">
        <v>0.95</v>
      </c>
      <c r="J3">
        <v>1.65</v>
      </c>
      <c r="K3">
        <v>2.77</v>
      </c>
      <c r="L3">
        <v>31.34</v>
      </c>
      <c r="M3">
        <v>0.86</v>
      </c>
      <c r="N3">
        <v>36.61</v>
      </c>
      <c r="O3">
        <v>22.984999999999999</v>
      </c>
      <c r="P3">
        <v>11.89</v>
      </c>
      <c r="Q3">
        <v>4.17</v>
      </c>
      <c r="R3">
        <v>0.3</v>
      </c>
      <c r="S3">
        <v>14</v>
      </c>
      <c r="T3">
        <v>13.124000000000001</v>
      </c>
      <c r="U3">
        <v>23.14</v>
      </c>
      <c r="V3">
        <v>1.22</v>
      </c>
      <c r="W3">
        <v>0.08</v>
      </c>
      <c r="X3">
        <v>14.48</v>
      </c>
      <c r="Y3">
        <v>7.4428999999999998</v>
      </c>
      <c r="Z3">
        <v>7.0000000000000007E-2</v>
      </c>
      <c r="AA3">
        <v>0.31</v>
      </c>
      <c r="AB3">
        <v>0.61</v>
      </c>
    </row>
    <row r="4" spans="1:28" x14ac:dyDescent="0.3">
      <c r="A4">
        <v>3</v>
      </c>
      <c r="B4">
        <v>3</v>
      </c>
      <c r="C4" t="s">
        <v>33</v>
      </c>
      <c r="D4" t="s">
        <v>34</v>
      </c>
      <c r="E4" t="s">
        <v>30</v>
      </c>
      <c r="F4">
        <v>40.031999999999996</v>
      </c>
      <c r="G4">
        <v>5.58</v>
      </c>
      <c r="H4">
        <v>37.65</v>
      </c>
      <c r="I4">
        <v>0.94</v>
      </c>
      <c r="J4">
        <v>2.1</v>
      </c>
      <c r="K4">
        <v>4.08</v>
      </c>
      <c r="L4">
        <v>32.9</v>
      </c>
      <c r="M4">
        <v>0.78</v>
      </c>
      <c r="N4">
        <v>42.45</v>
      </c>
      <c r="O4">
        <v>35.683</v>
      </c>
      <c r="P4">
        <v>9.77</v>
      </c>
      <c r="Q4">
        <v>5.23</v>
      </c>
      <c r="R4">
        <v>0.31</v>
      </c>
      <c r="S4">
        <v>16.86</v>
      </c>
      <c r="T4">
        <v>13.557</v>
      </c>
      <c r="U4">
        <v>23.8</v>
      </c>
      <c r="V4">
        <v>1.03</v>
      </c>
      <c r="W4">
        <v>7.0000000000000007E-2</v>
      </c>
      <c r="X4">
        <v>14.15</v>
      </c>
      <c r="Y4">
        <v>6.5303000000000004</v>
      </c>
      <c r="Z4">
        <v>0.11</v>
      </c>
      <c r="AA4">
        <v>0.26</v>
      </c>
      <c r="AB4">
        <v>0.63</v>
      </c>
    </row>
    <row r="5" spans="1:28" x14ac:dyDescent="0.3">
      <c r="A5">
        <v>4</v>
      </c>
      <c r="B5">
        <v>4</v>
      </c>
      <c r="C5" t="s">
        <v>28</v>
      </c>
      <c r="D5" t="s">
        <v>29</v>
      </c>
      <c r="E5" t="s">
        <v>30</v>
      </c>
      <c r="F5">
        <v>40.174999999999997</v>
      </c>
      <c r="G5">
        <v>3.33</v>
      </c>
      <c r="H5">
        <v>38.43</v>
      </c>
      <c r="I5">
        <v>0.96</v>
      </c>
      <c r="J5">
        <v>1.28</v>
      </c>
      <c r="K5">
        <v>2.1800000000000002</v>
      </c>
      <c r="L5">
        <v>31.78</v>
      </c>
      <c r="M5">
        <v>0.73</v>
      </c>
      <c r="N5">
        <v>43.65</v>
      </c>
      <c r="O5">
        <v>17.988</v>
      </c>
      <c r="P5">
        <v>7.06</v>
      </c>
      <c r="Q5">
        <v>3.83</v>
      </c>
      <c r="R5">
        <v>0.32</v>
      </c>
      <c r="S5">
        <v>12.15</v>
      </c>
      <c r="T5">
        <v>7.0330000000000004</v>
      </c>
      <c r="U5">
        <v>29.19</v>
      </c>
      <c r="V5">
        <v>1.0900000000000001</v>
      </c>
      <c r="W5">
        <v>0.1</v>
      </c>
      <c r="X5">
        <v>11.21</v>
      </c>
      <c r="Y5">
        <v>8.2569999999999997</v>
      </c>
      <c r="Z5">
        <v>0.06</v>
      </c>
      <c r="AA5">
        <v>0.18</v>
      </c>
      <c r="AB5">
        <v>0.76</v>
      </c>
    </row>
    <row r="6" spans="1:28" x14ac:dyDescent="0.3">
      <c r="A6">
        <v>5</v>
      </c>
      <c r="B6">
        <v>5</v>
      </c>
      <c r="C6" t="s">
        <v>35</v>
      </c>
      <c r="D6" t="s">
        <v>36</v>
      </c>
      <c r="E6" t="s">
        <v>30</v>
      </c>
      <c r="F6">
        <v>40.94</v>
      </c>
      <c r="G6">
        <v>4.1100000000000003</v>
      </c>
      <c r="H6">
        <v>38.49</v>
      </c>
      <c r="I6">
        <v>0.94</v>
      </c>
      <c r="J6">
        <v>1.58</v>
      </c>
      <c r="K6">
        <v>4.71</v>
      </c>
      <c r="L6">
        <v>23.65</v>
      </c>
      <c r="M6">
        <v>0.53</v>
      </c>
      <c r="N6">
        <v>44.53</v>
      </c>
      <c r="O6">
        <v>28.923999999999999</v>
      </c>
      <c r="P6">
        <v>8.65</v>
      </c>
      <c r="Q6">
        <v>2.84</v>
      </c>
      <c r="R6">
        <v>0.19</v>
      </c>
      <c r="S6">
        <v>14.96</v>
      </c>
      <c r="T6">
        <v>6.3879999999999999</v>
      </c>
      <c r="U6">
        <v>25.13</v>
      </c>
      <c r="V6">
        <v>0.89</v>
      </c>
      <c r="W6">
        <v>7.0000000000000007E-2</v>
      </c>
      <c r="X6">
        <v>12.15</v>
      </c>
      <c r="Y6">
        <v>5.7914000000000003</v>
      </c>
      <c r="Z6">
        <v>0.12</v>
      </c>
      <c r="AA6">
        <v>0.22</v>
      </c>
      <c r="AB6">
        <v>0.65</v>
      </c>
    </row>
    <row r="7" spans="1:28" x14ac:dyDescent="0.3">
      <c r="A7">
        <v>6</v>
      </c>
      <c r="B7">
        <v>6</v>
      </c>
      <c r="C7" t="s">
        <v>28</v>
      </c>
      <c r="D7" t="s">
        <v>29</v>
      </c>
      <c r="E7" t="s">
        <v>30</v>
      </c>
      <c r="F7">
        <v>40.503</v>
      </c>
      <c r="G7">
        <v>6.08</v>
      </c>
      <c r="H7">
        <v>38.31</v>
      </c>
      <c r="I7">
        <v>0.95</v>
      </c>
      <c r="J7">
        <v>2.33</v>
      </c>
      <c r="K7">
        <v>5.88</v>
      </c>
      <c r="L7">
        <v>26.39</v>
      </c>
      <c r="M7">
        <v>0.59</v>
      </c>
      <c r="N7">
        <v>44.8</v>
      </c>
      <c r="O7">
        <v>40.521000000000001</v>
      </c>
      <c r="P7">
        <v>8.73</v>
      </c>
      <c r="Q7">
        <v>5.13</v>
      </c>
      <c r="R7">
        <v>0.33</v>
      </c>
      <c r="S7">
        <v>15.4</v>
      </c>
      <c r="T7">
        <v>11.689</v>
      </c>
      <c r="U7">
        <v>23.69</v>
      </c>
      <c r="V7">
        <v>1.38</v>
      </c>
      <c r="W7">
        <v>0.11</v>
      </c>
      <c r="X7">
        <v>13.04</v>
      </c>
      <c r="Y7">
        <v>8.5467999999999993</v>
      </c>
      <c r="Z7">
        <v>0.15</v>
      </c>
      <c r="AA7">
        <v>0.23</v>
      </c>
      <c r="AB7">
        <v>0.62</v>
      </c>
    </row>
    <row r="8" spans="1:28" x14ac:dyDescent="0.3">
      <c r="A8">
        <v>7</v>
      </c>
      <c r="B8">
        <v>7</v>
      </c>
      <c r="C8" t="s">
        <v>33</v>
      </c>
      <c r="D8" t="s">
        <v>34</v>
      </c>
      <c r="E8" t="s">
        <v>30</v>
      </c>
      <c r="F8">
        <v>40.18</v>
      </c>
      <c r="G8">
        <v>5.44</v>
      </c>
      <c r="H8">
        <v>37.56</v>
      </c>
      <c r="I8">
        <v>0.93</v>
      </c>
      <c r="J8">
        <v>2.04</v>
      </c>
      <c r="K8">
        <v>5.42</v>
      </c>
      <c r="L8">
        <v>26.65</v>
      </c>
      <c r="M8">
        <v>0.56000000000000005</v>
      </c>
      <c r="N8">
        <v>47.41</v>
      </c>
      <c r="O8">
        <v>38.448</v>
      </c>
      <c r="P8">
        <v>8.9</v>
      </c>
      <c r="Q8">
        <v>3.94</v>
      </c>
      <c r="R8">
        <v>0.28000000000000003</v>
      </c>
      <c r="S8">
        <v>14.03</v>
      </c>
      <c r="T8">
        <v>9.3439999999999994</v>
      </c>
      <c r="U8">
        <v>23.24</v>
      </c>
      <c r="V8">
        <v>1.06</v>
      </c>
      <c r="W8">
        <v>0.08</v>
      </c>
      <c r="X8">
        <v>12.78</v>
      </c>
      <c r="Y8">
        <v>6.5640999999999998</v>
      </c>
      <c r="Z8">
        <v>0.14000000000000001</v>
      </c>
      <c r="AA8">
        <v>0.24</v>
      </c>
      <c r="AB8">
        <v>0.62</v>
      </c>
    </row>
    <row r="9" spans="1:28" x14ac:dyDescent="0.3">
      <c r="A9">
        <v>8</v>
      </c>
      <c r="B9">
        <v>8</v>
      </c>
      <c r="C9" t="s">
        <v>37</v>
      </c>
      <c r="D9" t="s">
        <v>38</v>
      </c>
      <c r="E9" t="s">
        <v>30</v>
      </c>
      <c r="F9">
        <v>40.521999999999998</v>
      </c>
      <c r="G9">
        <v>4.45</v>
      </c>
      <c r="H9">
        <v>37.44</v>
      </c>
      <c r="I9">
        <v>0.92</v>
      </c>
      <c r="J9">
        <v>1.67</v>
      </c>
      <c r="K9">
        <v>5.05</v>
      </c>
      <c r="L9">
        <v>21.26</v>
      </c>
      <c r="M9">
        <v>0.55000000000000004</v>
      </c>
      <c r="N9">
        <v>38.590000000000003</v>
      </c>
      <c r="O9">
        <v>28.702000000000002</v>
      </c>
      <c r="P9">
        <v>12.37</v>
      </c>
      <c r="Q9">
        <v>2.99</v>
      </c>
      <c r="R9">
        <v>0.19</v>
      </c>
      <c r="S9">
        <v>15.42</v>
      </c>
      <c r="T9">
        <v>9.8819999999999997</v>
      </c>
      <c r="U9">
        <v>20.02</v>
      </c>
      <c r="V9">
        <v>1.1000000000000001</v>
      </c>
      <c r="W9">
        <v>0.1</v>
      </c>
      <c r="X9">
        <v>11.5</v>
      </c>
      <c r="Y9">
        <v>5.9034000000000004</v>
      </c>
      <c r="Z9">
        <v>0.13</v>
      </c>
      <c r="AA9">
        <v>0.33</v>
      </c>
      <c r="AB9">
        <v>0.53</v>
      </c>
    </row>
    <row r="10" spans="1:28" x14ac:dyDescent="0.3">
      <c r="A10">
        <v>9</v>
      </c>
      <c r="B10">
        <v>9</v>
      </c>
      <c r="C10" t="s">
        <v>39</v>
      </c>
      <c r="D10" t="s">
        <v>40</v>
      </c>
      <c r="E10" t="s">
        <v>30</v>
      </c>
      <c r="F10">
        <v>40.018999999999998</v>
      </c>
      <c r="G10">
        <v>1.31</v>
      </c>
      <c r="H10">
        <v>36.659999999999997</v>
      </c>
      <c r="I10">
        <v>0.92</v>
      </c>
      <c r="J10">
        <v>0.48</v>
      </c>
      <c r="K10">
        <v>1.02</v>
      </c>
      <c r="L10">
        <v>24.3</v>
      </c>
      <c r="M10">
        <v>0.6</v>
      </c>
      <c r="N10">
        <v>40.700000000000003</v>
      </c>
      <c r="O10">
        <v>6.7869999999999999</v>
      </c>
      <c r="P10">
        <v>9.2100000000000009</v>
      </c>
      <c r="Q10">
        <v>1.53</v>
      </c>
      <c r="R10">
        <v>0.14000000000000001</v>
      </c>
      <c r="S10">
        <v>11.14</v>
      </c>
      <c r="T10">
        <v>3.8340000000000001</v>
      </c>
      <c r="U10">
        <v>26.43</v>
      </c>
      <c r="V10">
        <v>0.35</v>
      </c>
      <c r="W10">
        <v>0.03</v>
      </c>
      <c r="X10">
        <v>11.26</v>
      </c>
      <c r="Y10">
        <v>2.5158</v>
      </c>
      <c r="Z10">
        <v>0.03</v>
      </c>
      <c r="AA10">
        <v>0.25</v>
      </c>
      <c r="AB10">
        <v>0.72</v>
      </c>
    </row>
    <row r="11" spans="1:28" x14ac:dyDescent="0.3">
      <c r="A11">
        <v>10</v>
      </c>
      <c r="B11">
        <v>10</v>
      </c>
      <c r="C11" t="s">
        <v>35</v>
      </c>
      <c r="D11" t="s">
        <v>36</v>
      </c>
      <c r="E11" t="s">
        <v>30</v>
      </c>
      <c r="F11">
        <v>40.308999999999997</v>
      </c>
      <c r="G11">
        <v>7.62</v>
      </c>
      <c r="H11">
        <v>35.729999999999997</v>
      </c>
      <c r="I11">
        <v>0.89</v>
      </c>
      <c r="J11">
        <v>2.72</v>
      </c>
      <c r="K11">
        <v>13.85</v>
      </c>
      <c r="L11">
        <v>17.55</v>
      </c>
      <c r="M11">
        <v>0.48</v>
      </c>
      <c r="N11">
        <v>36.64</v>
      </c>
      <c r="O11">
        <v>68.004000000000005</v>
      </c>
      <c r="P11">
        <v>10.039999999999999</v>
      </c>
      <c r="Q11">
        <v>2.2400000000000002</v>
      </c>
      <c r="R11">
        <v>0.16</v>
      </c>
      <c r="S11">
        <v>14.29</v>
      </c>
      <c r="T11">
        <v>6.2990000000000004</v>
      </c>
      <c r="U11">
        <v>11.85</v>
      </c>
      <c r="V11">
        <v>0.56000000000000005</v>
      </c>
      <c r="W11">
        <v>0.05</v>
      </c>
      <c r="X11">
        <v>11.49</v>
      </c>
      <c r="Y11">
        <v>1.8673999999999999</v>
      </c>
      <c r="Z11">
        <v>0.39</v>
      </c>
      <c r="AA11">
        <v>0.28000000000000003</v>
      </c>
      <c r="AB11">
        <v>0.33</v>
      </c>
    </row>
    <row r="12" spans="1:28" x14ac:dyDescent="0.3">
      <c r="A12">
        <v>11</v>
      </c>
      <c r="B12">
        <v>11</v>
      </c>
      <c r="C12" t="s">
        <v>33</v>
      </c>
      <c r="D12" t="s">
        <v>34</v>
      </c>
      <c r="E12" t="s">
        <v>30</v>
      </c>
      <c r="F12">
        <v>40.472999999999999</v>
      </c>
      <c r="G12">
        <v>4.32</v>
      </c>
      <c r="H12">
        <v>35.979999999999997</v>
      </c>
      <c r="I12">
        <v>0.89</v>
      </c>
      <c r="J12">
        <v>1.55</v>
      </c>
      <c r="K12">
        <v>5.1100000000000003</v>
      </c>
      <c r="L12">
        <v>21.43</v>
      </c>
      <c r="M12">
        <v>0.51</v>
      </c>
      <c r="N12">
        <v>41.78</v>
      </c>
      <c r="O12">
        <v>30.466999999999999</v>
      </c>
      <c r="P12">
        <v>11.34</v>
      </c>
      <c r="Q12">
        <v>2.63</v>
      </c>
      <c r="R12">
        <v>0.18</v>
      </c>
      <c r="S12">
        <v>14.46</v>
      </c>
      <c r="T12">
        <v>8.2929999999999993</v>
      </c>
      <c r="U12">
        <v>19.52</v>
      </c>
      <c r="V12">
        <v>0.82</v>
      </c>
      <c r="W12">
        <v>0.06</v>
      </c>
      <c r="X12">
        <v>12.78</v>
      </c>
      <c r="Y12">
        <v>4.4387999999999996</v>
      </c>
      <c r="Z12">
        <v>0.14000000000000001</v>
      </c>
      <c r="AA12">
        <v>0.32</v>
      </c>
      <c r="AB12">
        <v>0.54</v>
      </c>
    </row>
    <row r="13" spans="1:28" x14ac:dyDescent="0.3">
      <c r="A13">
        <v>12</v>
      </c>
      <c r="B13">
        <v>12</v>
      </c>
      <c r="C13" t="s">
        <v>37</v>
      </c>
      <c r="D13" t="s">
        <v>38</v>
      </c>
      <c r="E13" t="s">
        <v>30</v>
      </c>
      <c r="F13">
        <v>40.496000000000002</v>
      </c>
      <c r="G13">
        <v>3.93</v>
      </c>
      <c r="H13">
        <v>36.04</v>
      </c>
      <c r="I13">
        <v>0.89</v>
      </c>
      <c r="J13">
        <v>1.42</v>
      </c>
      <c r="K13">
        <v>3.92</v>
      </c>
      <c r="L13">
        <v>19.920000000000002</v>
      </c>
      <c r="M13">
        <v>0.47</v>
      </c>
      <c r="N13">
        <v>42.48</v>
      </c>
      <c r="O13">
        <v>21.661000000000001</v>
      </c>
      <c r="P13">
        <v>10.83</v>
      </c>
      <c r="Q13">
        <v>3.69</v>
      </c>
      <c r="R13">
        <v>0.23</v>
      </c>
      <c r="S13">
        <v>15.77</v>
      </c>
      <c r="T13">
        <v>11.095000000000001</v>
      </c>
      <c r="U13">
        <v>21.29</v>
      </c>
      <c r="V13">
        <v>1.1100000000000001</v>
      </c>
      <c r="W13">
        <v>0.09</v>
      </c>
      <c r="X13">
        <v>12.16</v>
      </c>
      <c r="Y13">
        <v>6.5387000000000004</v>
      </c>
      <c r="Z13">
        <v>0.11</v>
      </c>
      <c r="AA13">
        <v>0.3</v>
      </c>
      <c r="AB13">
        <v>0.59</v>
      </c>
    </row>
    <row r="14" spans="1:28" x14ac:dyDescent="0.3">
      <c r="A14">
        <v>13</v>
      </c>
      <c r="B14">
        <v>13</v>
      </c>
      <c r="C14" t="s">
        <v>31</v>
      </c>
      <c r="D14" t="s">
        <v>32</v>
      </c>
      <c r="E14" t="s">
        <v>30</v>
      </c>
      <c r="F14">
        <v>40.448</v>
      </c>
      <c r="G14">
        <v>4.45</v>
      </c>
      <c r="H14">
        <v>37.31</v>
      </c>
      <c r="I14">
        <v>0.92</v>
      </c>
      <c r="J14">
        <v>1.66</v>
      </c>
      <c r="K14">
        <v>4.79</v>
      </c>
      <c r="L14">
        <v>22.43</v>
      </c>
      <c r="M14">
        <v>0.55000000000000004</v>
      </c>
      <c r="N14">
        <v>40.93</v>
      </c>
      <c r="O14">
        <v>28.777000000000001</v>
      </c>
      <c r="P14">
        <v>10.66</v>
      </c>
      <c r="Q14">
        <v>3.26</v>
      </c>
      <c r="R14">
        <v>0.22</v>
      </c>
      <c r="S14">
        <v>15.02</v>
      </c>
      <c r="T14">
        <v>9.3140000000000001</v>
      </c>
      <c r="U14">
        <v>21.86</v>
      </c>
      <c r="V14">
        <v>1.1000000000000001</v>
      </c>
      <c r="W14">
        <v>0.09</v>
      </c>
      <c r="X14">
        <v>12.67</v>
      </c>
      <c r="Y14">
        <v>6.4568000000000003</v>
      </c>
      <c r="Z14">
        <v>0.13</v>
      </c>
      <c r="AA14">
        <v>0.28999999999999998</v>
      </c>
      <c r="AB14">
        <v>0.59</v>
      </c>
    </row>
    <row r="15" spans="1:28" x14ac:dyDescent="0.3">
      <c r="A15">
        <v>14</v>
      </c>
      <c r="B15">
        <v>14</v>
      </c>
      <c r="C15" t="s">
        <v>37</v>
      </c>
      <c r="D15" t="s">
        <v>38</v>
      </c>
      <c r="E15" t="s">
        <v>30</v>
      </c>
      <c r="F15">
        <v>40.030999999999999</v>
      </c>
      <c r="G15">
        <v>3.43</v>
      </c>
      <c r="H15">
        <v>37.299999999999997</v>
      </c>
      <c r="I15">
        <v>0.93</v>
      </c>
      <c r="J15">
        <v>1.28</v>
      </c>
      <c r="K15">
        <v>3.77</v>
      </c>
      <c r="L15">
        <v>22.77</v>
      </c>
      <c r="M15">
        <v>0.55000000000000004</v>
      </c>
      <c r="N15">
        <v>41.18</v>
      </c>
      <c r="O15">
        <v>23.033000000000001</v>
      </c>
      <c r="P15">
        <v>9.8000000000000007</v>
      </c>
      <c r="Q15">
        <v>2.42</v>
      </c>
      <c r="R15">
        <v>0.16</v>
      </c>
      <c r="S15">
        <v>15.61</v>
      </c>
      <c r="T15">
        <v>6.3550000000000004</v>
      </c>
      <c r="U15">
        <v>23.73</v>
      </c>
      <c r="V15">
        <v>0.77</v>
      </c>
      <c r="W15">
        <v>0.06</v>
      </c>
      <c r="X15">
        <v>12.06</v>
      </c>
      <c r="Y15">
        <v>4.9111000000000002</v>
      </c>
      <c r="Z15">
        <v>0.1</v>
      </c>
      <c r="AA15">
        <v>0.26</v>
      </c>
      <c r="AB15">
        <v>0.64</v>
      </c>
    </row>
    <row r="16" spans="1:28" x14ac:dyDescent="0.3">
      <c r="A16">
        <v>15</v>
      </c>
      <c r="B16">
        <v>15</v>
      </c>
      <c r="C16" t="s">
        <v>39</v>
      </c>
      <c r="D16" t="s">
        <v>40</v>
      </c>
      <c r="E16" t="s">
        <v>30</v>
      </c>
      <c r="F16">
        <v>40.055999999999997</v>
      </c>
      <c r="G16">
        <v>1.9</v>
      </c>
      <c r="H16">
        <v>37.61</v>
      </c>
      <c r="I16">
        <v>0.94</v>
      </c>
      <c r="J16">
        <v>0.71</v>
      </c>
      <c r="K16">
        <v>1.35</v>
      </c>
      <c r="L16">
        <v>25.35</v>
      </c>
      <c r="M16">
        <v>0.59</v>
      </c>
      <c r="N16">
        <v>42.68</v>
      </c>
      <c r="O16">
        <v>9.1210000000000004</v>
      </c>
      <c r="P16">
        <v>5.85</v>
      </c>
      <c r="Q16">
        <v>3.21</v>
      </c>
      <c r="R16">
        <v>0.23</v>
      </c>
      <c r="S16">
        <v>14</v>
      </c>
      <c r="T16">
        <v>4.9829999999999997</v>
      </c>
      <c r="U16">
        <v>30.41</v>
      </c>
      <c r="V16">
        <v>0.61</v>
      </c>
      <c r="W16">
        <v>0.05</v>
      </c>
      <c r="X16">
        <v>13.15</v>
      </c>
      <c r="Y16">
        <v>4.8916000000000004</v>
      </c>
      <c r="Z16">
        <v>0.04</v>
      </c>
      <c r="AA16">
        <v>0.16</v>
      </c>
      <c r="AB16">
        <v>0.81</v>
      </c>
    </row>
    <row r="17" spans="1:28" x14ac:dyDescent="0.3">
      <c r="A17">
        <v>16</v>
      </c>
      <c r="B17">
        <v>16</v>
      </c>
      <c r="C17" t="s">
        <v>35</v>
      </c>
      <c r="D17" t="s">
        <v>36</v>
      </c>
      <c r="E17" t="s">
        <v>30</v>
      </c>
      <c r="F17">
        <v>40.140999999999998</v>
      </c>
      <c r="G17">
        <v>10.69</v>
      </c>
      <c r="H17">
        <v>36</v>
      </c>
      <c r="I17">
        <v>0.9</v>
      </c>
      <c r="J17">
        <v>3.85</v>
      </c>
      <c r="K17">
        <v>17.98</v>
      </c>
      <c r="L17">
        <v>18.54</v>
      </c>
      <c r="M17">
        <v>0.56000000000000005</v>
      </c>
      <c r="N17">
        <v>33.229999999999997</v>
      </c>
      <c r="O17">
        <v>92.596999999999994</v>
      </c>
      <c r="P17">
        <v>8.83</v>
      </c>
      <c r="Q17">
        <v>4.7</v>
      </c>
      <c r="R17">
        <v>0.27</v>
      </c>
      <c r="S17">
        <v>17.2</v>
      </c>
      <c r="T17">
        <v>11.512</v>
      </c>
      <c r="U17">
        <v>9.19</v>
      </c>
      <c r="V17">
        <v>1.0900000000000001</v>
      </c>
      <c r="W17">
        <v>7.0000000000000007E-2</v>
      </c>
      <c r="X17">
        <v>15.77</v>
      </c>
      <c r="Y17">
        <v>2.7783000000000002</v>
      </c>
      <c r="Z17">
        <v>0.5</v>
      </c>
      <c r="AA17">
        <v>0.25</v>
      </c>
      <c r="AB17">
        <v>0.26</v>
      </c>
    </row>
    <row r="18" spans="1:28" x14ac:dyDescent="0.3">
      <c r="A18">
        <v>17</v>
      </c>
      <c r="B18">
        <v>17</v>
      </c>
      <c r="C18" t="s">
        <v>31</v>
      </c>
      <c r="D18" t="s">
        <v>32</v>
      </c>
      <c r="E18" t="s">
        <v>30</v>
      </c>
      <c r="F18">
        <v>40.273000000000003</v>
      </c>
      <c r="G18">
        <v>4.96</v>
      </c>
      <c r="H18">
        <v>42.39</v>
      </c>
      <c r="I18">
        <v>1.05</v>
      </c>
      <c r="J18">
        <v>2.1</v>
      </c>
      <c r="K18">
        <v>5.31</v>
      </c>
      <c r="L18">
        <v>23.64</v>
      </c>
      <c r="M18">
        <v>0.64</v>
      </c>
      <c r="N18">
        <v>36.99</v>
      </c>
      <c r="O18">
        <v>29.606000000000002</v>
      </c>
      <c r="P18">
        <v>7.77</v>
      </c>
      <c r="Q18">
        <v>7.17</v>
      </c>
      <c r="R18">
        <v>0.41</v>
      </c>
      <c r="S18">
        <v>17.66</v>
      </c>
      <c r="T18">
        <v>13.135999999999999</v>
      </c>
      <c r="U18">
        <v>29.32</v>
      </c>
      <c r="V18">
        <v>0.99</v>
      </c>
      <c r="W18">
        <v>0.09</v>
      </c>
      <c r="X18">
        <v>11.16</v>
      </c>
      <c r="Y18">
        <v>6.8672000000000004</v>
      </c>
      <c r="Z18">
        <v>0.13</v>
      </c>
      <c r="AA18">
        <v>0.18</v>
      </c>
      <c r="AB18">
        <v>0.69</v>
      </c>
    </row>
    <row r="19" spans="1:28" x14ac:dyDescent="0.3">
      <c r="A19">
        <v>18</v>
      </c>
      <c r="B19">
        <v>18</v>
      </c>
      <c r="C19" t="s">
        <v>39</v>
      </c>
      <c r="D19" t="s">
        <v>40</v>
      </c>
      <c r="E19" t="s">
        <v>30</v>
      </c>
      <c r="F19">
        <v>40.018000000000001</v>
      </c>
      <c r="G19">
        <v>2.95</v>
      </c>
      <c r="H19">
        <v>36.729999999999997</v>
      </c>
      <c r="I19">
        <v>0.92</v>
      </c>
      <c r="J19">
        <v>1.08</v>
      </c>
      <c r="K19">
        <v>3.72</v>
      </c>
      <c r="L19">
        <v>19.739999999999998</v>
      </c>
      <c r="M19">
        <v>0.6</v>
      </c>
      <c r="N19">
        <v>32.9</v>
      </c>
      <c r="O19">
        <v>19.968</v>
      </c>
      <c r="P19">
        <v>9.31</v>
      </c>
      <c r="Q19">
        <v>2.52</v>
      </c>
      <c r="R19">
        <v>0.22</v>
      </c>
      <c r="S19">
        <v>11.71</v>
      </c>
      <c r="T19">
        <v>6.3810000000000002</v>
      </c>
      <c r="U19">
        <v>23.7</v>
      </c>
      <c r="V19">
        <v>0.49</v>
      </c>
      <c r="W19">
        <v>0.04</v>
      </c>
      <c r="X19">
        <v>11.07</v>
      </c>
      <c r="Y19">
        <v>3.1432000000000002</v>
      </c>
      <c r="Z19">
        <v>0.1</v>
      </c>
      <c r="AA19">
        <v>0.25</v>
      </c>
      <c r="AB19">
        <v>0.65</v>
      </c>
    </row>
    <row r="20" spans="1:28" x14ac:dyDescent="0.3">
      <c r="A20">
        <v>19</v>
      </c>
      <c r="B20">
        <v>19</v>
      </c>
      <c r="C20" t="s">
        <v>41</v>
      </c>
      <c r="D20" t="s">
        <v>42</v>
      </c>
      <c r="E20" t="s">
        <v>30</v>
      </c>
      <c r="F20">
        <v>40.003999999999998</v>
      </c>
      <c r="G20">
        <v>4.68</v>
      </c>
      <c r="H20">
        <v>37.69</v>
      </c>
      <c r="I20">
        <v>0.94</v>
      </c>
      <c r="J20">
        <v>1.76</v>
      </c>
      <c r="K20">
        <v>4</v>
      </c>
      <c r="L20">
        <v>27.09</v>
      </c>
      <c r="M20">
        <v>0.67</v>
      </c>
      <c r="N20">
        <v>40.68</v>
      </c>
      <c r="O20">
        <v>28.751999999999999</v>
      </c>
      <c r="P20">
        <v>5.18</v>
      </c>
      <c r="Q20">
        <v>5.8</v>
      </c>
      <c r="R20">
        <v>0.36</v>
      </c>
      <c r="S20">
        <v>15.98</v>
      </c>
      <c r="T20">
        <v>7.9649999999999999</v>
      </c>
      <c r="U20">
        <v>28.51</v>
      </c>
      <c r="V20">
        <v>1.33</v>
      </c>
      <c r="W20">
        <v>0.09</v>
      </c>
      <c r="X20">
        <v>14.5</v>
      </c>
      <c r="Y20">
        <v>10.092499999999999</v>
      </c>
      <c r="Z20">
        <v>0.11</v>
      </c>
      <c r="AA20">
        <v>0.14000000000000001</v>
      </c>
      <c r="AB20">
        <v>0.76</v>
      </c>
    </row>
    <row r="21" spans="1:28" x14ac:dyDescent="0.3">
      <c r="A21">
        <v>20</v>
      </c>
      <c r="B21">
        <v>49</v>
      </c>
      <c r="C21" t="s">
        <v>41</v>
      </c>
      <c r="D21" t="s">
        <v>42</v>
      </c>
      <c r="E21" t="s">
        <v>30</v>
      </c>
      <c r="F21">
        <v>40.087000000000003</v>
      </c>
      <c r="G21">
        <v>4.01</v>
      </c>
      <c r="H21">
        <v>31.98</v>
      </c>
      <c r="I21">
        <v>0.8</v>
      </c>
      <c r="J21">
        <v>1.28</v>
      </c>
      <c r="K21">
        <v>2.4</v>
      </c>
      <c r="L21">
        <v>28.47</v>
      </c>
      <c r="M21">
        <v>0.52</v>
      </c>
      <c r="N21">
        <v>55.27</v>
      </c>
      <c r="O21">
        <v>21.324000000000002</v>
      </c>
      <c r="P21">
        <v>6.07</v>
      </c>
      <c r="Q21">
        <v>4.3499999999999996</v>
      </c>
      <c r="R21">
        <v>0.32</v>
      </c>
      <c r="S21">
        <v>13.63</v>
      </c>
      <c r="T21">
        <v>8.2490000000000006</v>
      </c>
      <c r="U21">
        <v>23.52</v>
      </c>
      <c r="V21">
        <v>1.43</v>
      </c>
      <c r="W21">
        <v>0.13</v>
      </c>
      <c r="X21">
        <v>10.96</v>
      </c>
      <c r="Y21">
        <v>10.478899999999999</v>
      </c>
      <c r="Z21">
        <v>7.0000000000000007E-2</v>
      </c>
      <c r="AA21">
        <v>0.19</v>
      </c>
      <c r="AB21">
        <v>0.74</v>
      </c>
    </row>
    <row r="22" spans="1:28" x14ac:dyDescent="0.3">
      <c r="A22">
        <v>21</v>
      </c>
      <c r="B22">
        <v>69</v>
      </c>
      <c r="C22" t="s">
        <v>41</v>
      </c>
      <c r="D22" t="s">
        <v>42</v>
      </c>
      <c r="E22" t="s">
        <v>30</v>
      </c>
      <c r="F22">
        <v>40.06</v>
      </c>
      <c r="G22">
        <v>4.84</v>
      </c>
      <c r="H22">
        <v>37.54</v>
      </c>
      <c r="I22">
        <v>0.94</v>
      </c>
      <c r="J22">
        <v>1.82</v>
      </c>
      <c r="K22">
        <v>3.79</v>
      </c>
      <c r="L22">
        <v>27.15</v>
      </c>
      <c r="M22">
        <v>0.64</v>
      </c>
      <c r="N22">
        <v>42.56</v>
      </c>
      <c r="O22">
        <v>27.390999999999998</v>
      </c>
      <c r="P22">
        <v>6.04</v>
      </c>
      <c r="Q22">
        <v>6.45</v>
      </c>
      <c r="R22">
        <v>0.4</v>
      </c>
      <c r="S22">
        <v>16.29</v>
      </c>
      <c r="T22">
        <v>10.382999999999999</v>
      </c>
      <c r="U22">
        <v>27.71</v>
      </c>
      <c r="V22">
        <v>1.44</v>
      </c>
      <c r="W22">
        <v>0.11</v>
      </c>
      <c r="X22">
        <v>12.84</v>
      </c>
      <c r="Y22">
        <v>10.6149</v>
      </c>
      <c r="Z22">
        <v>0.1</v>
      </c>
      <c r="AA22">
        <v>0.16</v>
      </c>
      <c r="AB22">
        <v>0.74</v>
      </c>
    </row>
    <row r="23" spans="1:28" x14ac:dyDescent="0.3">
      <c r="A23">
        <v>22</v>
      </c>
      <c r="B23">
        <v>1</v>
      </c>
      <c r="C23" t="s">
        <v>28</v>
      </c>
      <c r="D23" t="s">
        <v>29</v>
      </c>
      <c r="E23" s="1">
        <v>43758</v>
      </c>
      <c r="F23">
        <v>40.161999999999999</v>
      </c>
      <c r="G23">
        <v>2.6</v>
      </c>
      <c r="H23">
        <v>37.71</v>
      </c>
      <c r="I23">
        <v>0.94</v>
      </c>
      <c r="J23">
        <v>0.98</v>
      </c>
      <c r="K23">
        <v>1.0900000000000001</v>
      </c>
      <c r="L23">
        <v>25.09</v>
      </c>
      <c r="M23">
        <v>0.61</v>
      </c>
      <c r="N23">
        <v>41.34</v>
      </c>
      <c r="O23">
        <v>7.24</v>
      </c>
      <c r="P23">
        <v>6.51</v>
      </c>
      <c r="Q23">
        <v>4.93</v>
      </c>
      <c r="R23">
        <v>0.35</v>
      </c>
      <c r="S23">
        <v>13.92</v>
      </c>
      <c r="T23">
        <v>8.5060000000000002</v>
      </c>
      <c r="U23">
        <v>30.11</v>
      </c>
      <c r="V23">
        <v>1.29</v>
      </c>
      <c r="W23">
        <v>0.09</v>
      </c>
      <c r="X23">
        <v>13.99</v>
      </c>
      <c r="Y23">
        <v>10.277799999999999</v>
      </c>
      <c r="Z23">
        <v>0.03</v>
      </c>
      <c r="AA23">
        <v>0.17</v>
      </c>
      <c r="AB23">
        <v>0.8</v>
      </c>
    </row>
    <row r="24" spans="1:28" x14ac:dyDescent="0.3">
      <c r="A24">
        <v>23</v>
      </c>
      <c r="B24">
        <v>2</v>
      </c>
      <c r="C24" t="s">
        <v>31</v>
      </c>
      <c r="D24" t="s">
        <v>32</v>
      </c>
      <c r="E24" s="1">
        <v>43758</v>
      </c>
      <c r="F24">
        <v>40.061999999999998</v>
      </c>
      <c r="G24">
        <v>2.58</v>
      </c>
      <c r="H24">
        <v>37.42</v>
      </c>
      <c r="I24">
        <v>0.93</v>
      </c>
      <c r="J24">
        <v>0.97</v>
      </c>
      <c r="K24">
        <v>1.44</v>
      </c>
      <c r="L24">
        <v>24.65</v>
      </c>
      <c r="M24">
        <v>0.63</v>
      </c>
      <c r="N24">
        <v>39.19</v>
      </c>
      <c r="O24">
        <v>9.4789999999999992</v>
      </c>
      <c r="P24">
        <v>7.6</v>
      </c>
      <c r="Q24">
        <v>3.87</v>
      </c>
      <c r="R24">
        <v>0.3</v>
      </c>
      <c r="S24">
        <v>13.06</v>
      </c>
      <c r="T24">
        <v>7.8520000000000003</v>
      </c>
      <c r="U24">
        <v>28.38</v>
      </c>
      <c r="V24">
        <v>1.1200000000000001</v>
      </c>
      <c r="W24">
        <v>0.08</v>
      </c>
      <c r="X24">
        <v>13.35</v>
      </c>
      <c r="Y24">
        <v>8.5025999999999993</v>
      </c>
      <c r="Z24">
        <v>0.04</v>
      </c>
      <c r="AA24">
        <v>0.2</v>
      </c>
      <c r="AB24">
        <v>0.76</v>
      </c>
    </row>
    <row r="25" spans="1:28" x14ac:dyDescent="0.3">
      <c r="A25">
        <v>24</v>
      </c>
      <c r="B25">
        <v>3</v>
      </c>
      <c r="C25" t="s">
        <v>33</v>
      </c>
      <c r="D25" t="s">
        <v>34</v>
      </c>
      <c r="E25" s="1">
        <v>43758</v>
      </c>
      <c r="F25">
        <v>40.046999999999997</v>
      </c>
      <c r="G25">
        <v>2.58</v>
      </c>
      <c r="H25">
        <v>36.57</v>
      </c>
      <c r="I25">
        <v>0.91</v>
      </c>
      <c r="J25">
        <v>0.94</v>
      </c>
      <c r="K25">
        <v>1.7</v>
      </c>
      <c r="L25">
        <v>22.54</v>
      </c>
      <c r="M25">
        <v>0.56999999999999995</v>
      </c>
      <c r="N25">
        <v>39.47</v>
      </c>
      <c r="O25">
        <v>10.497</v>
      </c>
      <c r="P25">
        <v>7.11</v>
      </c>
      <c r="Q25">
        <v>3.34</v>
      </c>
      <c r="R25">
        <v>0.28999999999999998</v>
      </c>
      <c r="S25">
        <v>11.6</v>
      </c>
      <c r="T25">
        <v>6.4989999999999997</v>
      </c>
      <c r="U25">
        <v>27.75</v>
      </c>
      <c r="V25">
        <v>1.17</v>
      </c>
      <c r="W25">
        <v>0.09</v>
      </c>
      <c r="X25">
        <v>13.24</v>
      </c>
      <c r="Y25">
        <v>8.8411000000000008</v>
      </c>
      <c r="Z25">
        <v>0.05</v>
      </c>
      <c r="AA25">
        <v>0.19</v>
      </c>
      <c r="AB25">
        <v>0.76</v>
      </c>
    </row>
    <row r="26" spans="1:28" x14ac:dyDescent="0.3">
      <c r="A26">
        <v>25</v>
      </c>
      <c r="B26">
        <v>4</v>
      </c>
      <c r="C26" t="s">
        <v>28</v>
      </c>
      <c r="D26" t="s">
        <v>29</v>
      </c>
      <c r="E26" s="1">
        <v>43758</v>
      </c>
      <c r="F26">
        <v>40.011000000000003</v>
      </c>
      <c r="G26">
        <v>2.58</v>
      </c>
      <c r="H26">
        <v>38.380000000000003</v>
      </c>
      <c r="I26">
        <v>0.96</v>
      </c>
      <c r="J26">
        <v>0.99</v>
      </c>
      <c r="K26">
        <v>1.3</v>
      </c>
      <c r="L26">
        <v>28.81</v>
      </c>
      <c r="M26">
        <v>0.64</v>
      </c>
      <c r="N26">
        <v>45.37</v>
      </c>
      <c r="O26">
        <v>9.7889999999999997</v>
      </c>
      <c r="P26">
        <v>8.09</v>
      </c>
      <c r="Q26">
        <v>4.1500000000000004</v>
      </c>
      <c r="R26">
        <v>0.28999999999999998</v>
      </c>
      <c r="S26">
        <v>14.23</v>
      </c>
      <c r="T26">
        <v>8.7560000000000002</v>
      </c>
      <c r="U26">
        <v>28.99</v>
      </c>
      <c r="V26">
        <v>0.96</v>
      </c>
      <c r="W26">
        <v>0.09</v>
      </c>
      <c r="X26">
        <v>11.08</v>
      </c>
      <c r="Y26">
        <v>7.2805</v>
      </c>
      <c r="Z26">
        <v>0.03</v>
      </c>
      <c r="AA26">
        <v>0.21</v>
      </c>
      <c r="AB26">
        <v>0.76</v>
      </c>
    </row>
    <row r="27" spans="1:28" x14ac:dyDescent="0.3">
      <c r="A27">
        <v>26</v>
      </c>
      <c r="B27">
        <v>5</v>
      </c>
      <c r="C27" t="s">
        <v>35</v>
      </c>
      <c r="D27" t="s">
        <v>36</v>
      </c>
      <c r="E27" s="1">
        <v>43758</v>
      </c>
      <c r="F27">
        <v>40.039000000000001</v>
      </c>
      <c r="G27">
        <v>2.69</v>
      </c>
      <c r="H27">
        <v>38.369999999999997</v>
      </c>
      <c r="I27">
        <v>0.96</v>
      </c>
      <c r="J27">
        <v>1.03</v>
      </c>
      <c r="K27">
        <v>1.94</v>
      </c>
      <c r="L27">
        <v>26.64</v>
      </c>
      <c r="M27">
        <v>0.56999999999999995</v>
      </c>
      <c r="N27">
        <v>46.49</v>
      </c>
      <c r="O27">
        <v>13.496</v>
      </c>
      <c r="P27">
        <v>8.16</v>
      </c>
      <c r="Q27">
        <v>3.1</v>
      </c>
      <c r="R27">
        <v>0.24</v>
      </c>
      <c r="S27">
        <v>13.01</v>
      </c>
      <c r="T27">
        <v>6.5869999999999997</v>
      </c>
      <c r="U27">
        <v>28.26</v>
      </c>
      <c r="V27">
        <v>0.93</v>
      </c>
      <c r="W27">
        <v>0.08</v>
      </c>
      <c r="X27">
        <v>12.37</v>
      </c>
      <c r="Y27">
        <v>6.8358999999999996</v>
      </c>
      <c r="Z27">
        <v>0.05</v>
      </c>
      <c r="AA27">
        <v>0.21</v>
      </c>
      <c r="AB27">
        <v>0.74</v>
      </c>
    </row>
    <row r="28" spans="1:28" x14ac:dyDescent="0.3">
      <c r="A28">
        <v>27</v>
      </c>
      <c r="B28">
        <v>6</v>
      </c>
      <c r="C28" t="s">
        <v>28</v>
      </c>
      <c r="D28" t="s">
        <v>29</v>
      </c>
      <c r="E28" s="1">
        <v>43758</v>
      </c>
      <c r="F28">
        <v>40.000999999999998</v>
      </c>
      <c r="G28">
        <v>2.5</v>
      </c>
      <c r="H28">
        <v>36.79</v>
      </c>
      <c r="I28">
        <v>0.92</v>
      </c>
      <c r="J28">
        <v>0.92</v>
      </c>
      <c r="K28">
        <v>0.99</v>
      </c>
      <c r="L28">
        <v>28.88</v>
      </c>
      <c r="M28">
        <v>0.59</v>
      </c>
      <c r="N28">
        <v>48.79</v>
      </c>
      <c r="O28">
        <v>7.7729999999999997</v>
      </c>
      <c r="P28">
        <v>8.58</v>
      </c>
      <c r="Q28">
        <v>3.72</v>
      </c>
      <c r="R28">
        <v>0.3</v>
      </c>
      <c r="S28">
        <v>12.54</v>
      </c>
      <c r="T28">
        <v>8.6829999999999998</v>
      </c>
      <c r="U28">
        <v>27.22</v>
      </c>
      <c r="V28">
        <v>1.1599999999999999</v>
      </c>
      <c r="W28">
        <v>0.1</v>
      </c>
      <c r="X28">
        <v>11.24</v>
      </c>
      <c r="Y28">
        <v>8.5677000000000003</v>
      </c>
      <c r="Z28">
        <v>0.03</v>
      </c>
      <c r="AA28">
        <v>0.23</v>
      </c>
      <c r="AB28">
        <v>0.74</v>
      </c>
    </row>
    <row r="29" spans="1:28" x14ac:dyDescent="0.3">
      <c r="A29">
        <v>28</v>
      </c>
      <c r="B29">
        <v>7</v>
      </c>
      <c r="C29" t="s">
        <v>33</v>
      </c>
      <c r="D29" t="s">
        <v>34</v>
      </c>
      <c r="E29" s="1">
        <v>43758</v>
      </c>
      <c r="F29">
        <v>40.011000000000003</v>
      </c>
      <c r="G29">
        <v>1.56</v>
      </c>
      <c r="H29">
        <v>37.28</v>
      </c>
      <c r="I29">
        <v>0.93</v>
      </c>
      <c r="J29">
        <v>0.57999999999999996</v>
      </c>
      <c r="K29">
        <v>0.64</v>
      </c>
      <c r="L29">
        <v>26.37</v>
      </c>
      <c r="M29">
        <v>0.53</v>
      </c>
      <c r="N29">
        <v>49.75</v>
      </c>
      <c r="O29">
        <v>4.548</v>
      </c>
      <c r="P29">
        <v>8.6199999999999992</v>
      </c>
      <c r="Q29">
        <v>2.3199999999999998</v>
      </c>
      <c r="R29">
        <v>0.2</v>
      </c>
      <c r="S29">
        <v>11.5</v>
      </c>
      <c r="T29">
        <v>5.367</v>
      </c>
      <c r="U29">
        <v>28.02</v>
      </c>
      <c r="V29">
        <v>0.76</v>
      </c>
      <c r="W29">
        <v>7.0000000000000007E-2</v>
      </c>
      <c r="X29">
        <v>10.63</v>
      </c>
      <c r="Y29">
        <v>5.6748000000000003</v>
      </c>
      <c r="Z29">
        <v>0.02</v>
      </c>
      <c r="AA29">
        <v>0.23</v>
      </c>
      <c r="AB29">
        <v>0.75</v>
      </c>
    </row>
    <row r="30" spans="1:28" x14ac:dyDescent="0.3">
      <c r="A30">
        <v>29</v>
      </c>
      <c r="B30">
        <v>8</v>
      </c>
      <c r="C30" t="s">
        <v>37</v>
      </c>
      <c r="D30" t="s">
        <v>38</v>
      </c>
      <c r="E30" s="1">
        <v>43758</v>
      </c>
      <c r="F30">
        <v>40.033000000000001</v>
      </c>
      <c r="G30">
        <v>1.95</v>
      </c>
      <c r="H30">
        <v>35.799999999999997</v>
      </c>
      <c r="I30">
        <v>0.89</v>
      </c>
      <c r="J30">
        <v>0.7</v>
      </c>
      <c r="K30">
        <v>1.08</v>
      </c>
      <c r="L30">
        <v>26.32</v>
      </c>
      <c r="M30">
        <v>0.53</v>
      </c>
      <c r="N30">
        <v>49.57</v>
      </c>
      <c r="O30">
        <v>7.9489999999999998</v>
      </c>
      <c r="P30">
        <v>11.57</v>
      </c>
      <c r="Q30">
        <v>1.83</v>
      </c>
      <c r="R30">
        <v>0.16</v>
      </c>
      <c r="S30">
        <v>11.63</v>
      </c>
      <c r="T30">
        <v>5.9020000000000001</v>
      </c>
      <c r="U30">
        <v>23.15</v>
      </c>
      <c r="V30">
        <v>0.88</v>
      </c>
      <c r="W30">
        <v>0.08</v>
      </c>
      <c r="X30">
        <v>10.7</v>
      </c>
      <c r="Y30">
        <v>5.6704999999999997</v>
      </c>
      <c r="Z30">
        <v>0.03</v>
      </c>
      <c r="AA30">
        <v>0.32</v>
      </c>
      <c r="AB30">
        <v>0.65</v>
      </c>
    </row>
    <row r="31" spans="1:28" x14ac:dyDescent="0.3">
      <c r="A31">
        <v>30</v>
      </c>
      <c r="B31">
        <v>9</v>
      </c>
      <c r="C31" t="s">
        <v>39</v>
      </c>
      <c r="D31" t="s">
        <v>40</v>
      </c>
      <c r="E31" s="1">
        <v>43758</v>
      </c>
      <c r="F31">
        <v>40.075000000000003</v>
      </c>
      <c r="G31">
        <v>1.02</v>
      </c>
      <c r="H31">
        <v>36.4</v>
      </c>
      <c r="I31">
        <v>0.91</v>
      </c>
      <c r="J31">
        <v>0.37</v>
      </c>
      <c r="K31">
        <v>0.66</v>
      </c>
      <c r="L31">
        <v>25.21</v>
      </c>
      <c r="M31">
        <v>0.52</v>
      </c>
      <c r="N31">
        <v>48.2</v>
      </c>
      <c r="O31">
        <v>4.5919999999999996</v>
      </c>
      <c r="P31">
        <v>7.96</v>
      </c>
      <c r="Q31">
        <v>1.51</v>
      </c>
      <c r="R31">
        <v>0.13</v>
      </c>
      <c r="S31">
        <v>11.55</v>
      </c>
      <c r="T31">
        <v>3.3090000000000002</v>
      </c>
      <c r="U31">
        <v>27.78</v>
      </c>
      <c r="V31">
        <v>0.3</v>
      </c>
      <c r="W31">
        <v>0.04</v>
      </c>
      <c r="X31">
        <v>7.6</v>
      </c>
      <c r="Y31">
        <v>2.3197000000000001</v>
      </c>
      <c r="Z31">
        <v>0.02</v>
      </c>
      <c r="AA31">
        <v>0.22</v>
      </c>
      <c r="AB31">
        <v>0.76</v>
      </c>
    </row>
    <row r="32" spans="1:28" x14ac:dyDescent="0.3">
      <c r="A32">
        <v>31</v>
      </c>
      <c r="B32">
        <v>10</v>
      </c>
      <c r="C32" t="s">
        <v>35</v>
      </c>
      <c r="D32" t="s">
        <v>36</v>
      </c>
      <c r="E32" s="1">
        <v>43758</v>
      </c>
      <c r="F32">
        <v>40.201000000000001</v>
      </c>
      <c r="G32">
        <v>2.29</v>
      </c>
      <c r="H32">
        <v>36.1</v>
      </c>
      <c r="I32">
        <v>0.9</v>
      </c>
      <c r="J32">
        <v>0.83</v>
      </c>
      <c r="K32">
        <v>2.04</v>
      </c>
      <c r="L32">
        <v>24.65</v>
      </c>
      <c r="M32">
        <v>0.47</v>
      </c>
      <c r="N32">
        <v>52.89</v>
      </c>
      <c r="O32">
        <v>13.923</v>
      </c>
      <c r="P32">
        <v>11.16</v>
      </c>
      <c r="Q32">
        <v>1.61</v>
      </c>
      <c r="R32">
        <v>0.12</v>
      </c>
      <c r="S32">
        <v>13.77</v>
      </c>
      <c r="T32">
        <v>4.9779999999999998</v>
      </c>
      <c r="U32">
        <v>22.9</v>
      </c>
      <c r="V32">
        <v>0.63</v>
      </c>
      <c r="W32">
        <v>0.05</v>
      </c>
      <c r="X32">
        <v>12.68</v>
      </c>
      <c r="Y32">
        <v>4.0227000000000004</v>
      </c>
      <c r="Z32">
        <v>0.06</v>
      </c>
      <c r="AA32">
        <v>0.31</v>
      </c>
      <c r="AB32">
        <v>0.63</v>
      </c>
    </row>
    <row r="33" spans="1:28" x14ac:dyDescent="0.3">
      <c r="A33">
        <v>32</v>
      </c>
      <c r="B33">
        <v>11</v>
      </c>
      <c r="C33" t="s">
        <v>33</v>
      </c>
      <c r="D33" t="s">
        <v>34</v>
      </c>
      <c r="E33" s="1">
        <v>43758</v>
      </c>
      <c r="F33">
        <v>40.231000000000002</v>
      </c>
      <c r="G33">
        <v>2.12</v>
      </c>
      <c r="H33">
        <v>36.44</v>
      </c>
      <c r="I33">
        <v>0.91</v>
      </c>
      <c r="J33">
        <v>0.77</v>
      </c>
      <c r="K33">
        <v>1.68</v>
      </c>
      <c r="L33">
        <v>21.61</v>
      </c>
      <c r="M33">
        <v>0.45</v>
      </c>
      <c r="N33">
        <v>48.35</v>
      </c>
      <c r="O33">
        <v>9.9469999999999992</v>
      </c>
      <c r="P33">
        <v>13</v>
      </c>
      <c r="Q33">
        <v>1.92</v>
      </c>
      <c r="R33">
        <v>0.13</v>
      </c>
      <c r="S33">
        <v>14.74</v>
      </c>
      <c r="T33">
        <v>6.8369999999999997</v>
      </c>
      <c r="U33">
        <v>21.76</v>
      </c>
      <c r="V33">
        <v>0.73</v>
      </c>
      <c r="W33">
        <v>0.05</v>
      </c>
      <c r="X33">
        <v>13.81</v>
      </c>
      <c r="Y33">
        <v>4.3711000000000002</v>
      </c>
      <c r="Z33">
        <v>0.05</v>
      </c>
      <c r="AA33">
        <v>0.36</v>
      </c>
      <c r="AB33">
        <v>0.6</v>
      </c>
    </row>
    <row r="34" spans="1:28" x14ac:dyDescent="0.3">
      <c r="A34">
        <v>33</v>
      </c>
      <c r="B34">
        <v>12</v>
      </c>
      <c r="C34" t="s">
        <v>37</v>
      </c>
      <c r="D34" t="s">
        <v>38</v>
      </c>
      <c r="E34" s="1">
        <v>43758</v>
      </c>
      <c r="F34">
        <v>40.030999999999999</v>
      </c>
      <c r="G34">
        <v>2.67</v>
      </c>
      <c r="H34">
        <v>36.270000000000003</v>
      </c>
      <c r="I34">
        <v>0.91</v>
      </c>
      <c r="J34">
        <v>0.97</v>
      </c>
      <c r="K34">
        <v>1.61</v>
      </c>
      <c r="L34">
        <v>23.74</v>
      </c>
      <c r="M34">
        <v>0.52</v>
      </c>
      <c r="N34">
        <v>45.74</v>
      </c>
      <c r="O34">
        <v>10.531000000000001</v>
      </c>
      <c r="P34">
        <v>9.2100000000000009</v>
      </c>
      <c r="Q34">
        <v>3.52</v>
      </c>
      <c r="R34">
        <v>0.23</v>
      </c>
      <c r="S34">
        <v>15.35</v>
      </c>
      <c r="T34">
        <v>8.9239999999999995</v>
      </c>
      <c r="U34">
        <v>25.45</v>
      </c>
      <c r="V34">
        <v>1.03</v>
      </c>
      <c r="W34">
        <v>0.08</v>
      </c>
      <c r="X34">
        <v>12.67</v>
      </c>
      <c r="Y34">
        <v>7.2008000000000001</v>
      </c>
      <c r="Z34">
        <v>0.04</v>
      </c>
      <c r="AA34">
        <v>0.25</v>
      </c>
      <c r="AB34">
        <v>0.7</v>
      </c>
    </row>
    <row r="35" spans="1:28" x14ac:dyDescent="0.3">
      <c r="A35">
        <v>34</v>
      </c>
      <c r="B35">
        <v>13</v>
      </c>
      <c r="C35" t="s">
        <v>31</v>
      </c>
      <c r="D35" t="s">
        <v>32</v>
      </c>
      <c r="E35" s="1">
        <v>43758</v>
      </c>
      <c r="F35">
        <v>40.124000000000002</v>
      </c>
      <c r="G35">
        <v>2.73</v>
      </c>
      <c r="H35">
        <v>37.04</v>
      </c>
      <c r="I35">
        <v>0.92</v>
      </c>
      <c r="J35">
        <v>1.01</v>
      </c>
      <c r="K35">
        <v>2.2999999999999998</v>
      </c>
      <c r="L35">
        <v>22.84</v>
      </c>
      <c r="M35">
        <v>0.57999999999999996</v>
      </c>
      <c r="N35">
        <v>39.450000000000003</v>
      </c>
      <c r="O35">
        <v>14.173</v>
      </c>
      <c r="P35">
        <v>11.04</v>
      </c>
      <c r="Q35">
        <v>2.59</v>
      </c>
      <c r="R35">
        <v>0.18</v>
      </c>
      <c r="S35">
        <v>14.16</v>
      </c>
      <c r="T35">
        <v>7.7229999999999999</v>
      </c>
      <c r="U35">
        <v>23.7</v>
      </c>
      <c r="V35">
        <v>0.84</v>
      </c>
      <c r="W35">
        <v>0.05</v>
      </c>
      <c r="X35">
        <v>15.56</v>
      </c>
      <c r="Y35">
        <v>5.3750999999999998</v>
      </c>
      <c r="Z35">
        <v>0.06</v>
      </c>
      <c r="AA35">
        <v>0.3</v>
      </c>
      <c r="AB35">
        <v>0.64</v>
      </c>
    </row>
    <row r="36" spans="1:28" x14ac:dyDescent="0.3">
      <c r="A36">
        <v>35</v>
      </c>
      <c r="B36">
        <v>14</v>
      </c>
      <c r="C36" t="s">
        <v>37</v>
      </c>
      <c r="D36" t="s">
        <v>38</v>
      </c>
      <c r="E36" s="1">
        <v>43758</v>
      </c>
      <c r="F36">
        <v>40.018999999999998</v>
      </c>
      <c r="G36">
        <v>1.96</v>
      </c>
      <c r="H36">
        <v>37.630000000000003</v>
      </c>
      <c r="I36">
        <v>0.94</v>
      </c>
      <c r="J36">
        <v>0.74</v>
      </c>
      <c r="K36">
        <v>1.24</v>
      </c>
      <c r="L36">
        <v>27.48</v>
      </c>
      <c r="M36">
        <v>0.6</v>
      </c>
      <c r="N36">
        <v>45.73</v>
      </c>
      <c r="O36">
        <v>9.048</v>
      </c>
      <c r="P36">
        <v>6.26</v>
      </c>
      <c r="Q36">
        <v>3.06</v>
      </c>
      <c r="R36">
        <v>0.21</v>
      </c>
      <c r="S36">
        <v>14.79</v>
      </c>
      <c r="T36">
        <v>5.0949999999999998</v>
      </c>
      <c r="U36">
        <v>30.13</v>
      </c>
      <c r="V36">
        <v>0.68</v>
      </c>
      <c r="W36">
        <v>0.05</v>
      </c>
      <c r="X36">
        <v>12.56</v>
      </c>
      <c r="Y36">
        <v>5.4286000000000003</v>
      </c>
      <c r="Z36">
        <v>0.03</v>
      </c>
      <c r="AA36">
        <v>0.17</v>
      </c>
      <c r="AB36">
        <v>0.8</v>
      </c>
    </row>
    <row r="37" spans="1:28" x14ac:dyDescent="0.3">
      <c r="A37">
        <v>36</v>
      </c>
      <c r="B37">
        <v>15</v>
      </c>
      <c r="C37" t="s">
        <v>39</v>
      </c>
      <c r="D37" t="s">
        <v>40</v>
      </c>
      <c r="E37" s="1">
        <v>43758</v>
      </c>
      <c r="F37">
        <v>40.195999999999998</v>
      </c>
      <c r="G37">
        <v>1.67</v>
      </c>
      <c r="H37">
        <v>37.89</v>
      </c>
      <c r="I37">
        <v>0.94</v>
      </c>
      <c r="J37">
        <v>0.63</v>
      </c>
      <c r="K37">
        <v>0.94</v>
      </c>
      <c r="L37">
        <v>30.65</v>
      </c>
      <c r="M37">
        <v>0.61</v>
      </c>
      <c r="N37">
        <v>50.16</v>
      </c>
      <c r="O37">
        <v>7.5709999999999997</v>
      </c>
      <c r="P37">
        <v>7.2</v>
      </c>
      <c r="Q37">
        <v>2.42</v>
      </c>
      <c r="R37">
        <v>0.19</v>
      </c>
      <c r="S37">
        <v>12.96</v>
      </c>
      <c r="T37">
        <v>4.6050000000000004</v>
      </c>
      <c r="U37">
        <v>29.76</v>
      </c>
      <c r="V37">
        <v>0.57999999999999996</v>
      </c>
      <c r="W37">
        <v>0.04</v>
      </c>
      <c r="X37">
        <v>14.77</v>
      </c>
      <c r="Y37">
        <v>4.5235000000000003</v>
      </c>
      <c r="Z37">
        <v>0.02</v>
      </c>
      <c r="AA37">
        <v>0.19</v>
      </c>
      <c r="AB37">
        <v>0.79</v>
      </c>
    </row>
    <row r="38" spans="1:28" x14ac:dyDescent="0.3">
      <c r="A38">
        <v>37</v>
      </c>
      <c r="B38">
        <v>16</v>
      </c>
      <c r="C38" t="s">
        <v>35</v>
      </c>
      <c r="D38" t="s">
        <v>36</v>
      </c>
      <c r="E38" s="1">
        <v>43758</v>
      </c>
      <c r="F38">
        <v>40.423000000000002</v>
      </c>
      <c r="G38">
        <v>5.52</v>
      </c>
      <c r="H38">
        <v>37.85</v>
      </c>
      <c r="I38">
        <v>0.94</v>
      </c>
      <c r="J38">
        <v>2.09</v>
      </c>
      <c r="K38">
        <v>4.2</v>
      </c>
      <c r="L38">
        <v>29.8</v>
      </c>
      <c r="M38">
        <v>0.68</v>
      </c>
      <c r="N38">
        <v>44.02</v>
      </c>
      <c r="O38">
        <v>33.033999999999999</v>
      </c>
      <c r="P38">
        <v>8.36</v>
      </c>
      <c r="Q38">
        <v>5.61</v>
      </c>
      <c r="R38">
        <v>0.31</v>
      </c>
      <c r="S38">
        <v>17.98</v>
      </c>
      <c r="T38">
        <v>12.391999999999999</v>
      </c>
      <c r="U38">
        <v>25.3</v>
      </c>
      <c r="V38">
        <v>1.46</v>
      </c>
      <c r="W38">
        <v>0.08</v>
      </c>
      <c r="X38">
        <v>17.61</v>
      </c>
      <c r="Y38">
        <v>9.7705000000000002</v>
      </c>
      <c r="Z38">
        <v>0.11</v>
      </c>
      <c r="AA38">
        <v>0.22</v>
      </c>
      <c r="AB38">
        <v>0.67</v>
      </c>
    </row>
    <row r="39" spans="1:28" x14ac:dyDescent="0.3">
      <c r="A39">
        <v>38</v>
      </c>
      <c r="B39">
        <v>17</v>
      </c>
      <c r="C39" t="s">
        <v>31</v>
      </c>
      <c r="D39" t="s">
        <v>32</v>
      </c>
      <c r="E39" s="1">
        <v>43758</v>
      </c>
      <c r="F39">
        <v>40.356000000000002</v>
      </c>
      <c r="G39">
        <v>1.45</v>
      </c>
      <c r="H39">
        <v>38.119999999999997</v>
      </c>
      <c r="I39">
        <v>0.94</v>
      </c>
      <c r="J39">
        <v>0.55000000000000004</v>
      </c>
      <c r="K39">
        <v>0.99</v>
      </c>
      <c r="L39">
        <v>30.09</v>
      </c>
      <c r="M39">
        <v>0.64</v>
      </c>
      <c r="N39">
        <v>46.73</v>
      </c>
      <c r="O39">
        <v>7.8</v>
      </c>
      <c r="P39">
        <v>6.09</v>
      </c>
      <c r="Q39">
        <v>4.18</v>
      </c>
      <c r="R39">
        <v>0.33</v>
      </c>
      <c r="S39">
        <v>12.62</v>
      </c>
      <c r="T39">
        <v>6.6710000000000003</v>
      </c>
      <c r="U39">
        <v>31.04</v>
      </c>
      <c r="V39">
        <v>0.84</v>
      </c>
      <c r="W39">
        <v>0.05</v>
      </c>
      <c r="X39">
        <v>15.56</v>
      </c>
      <c r="Y39">
        <v>5.3750999999999998</v>
      </c>
      <c r="Z39">
        <v>0.03</v>
      </c>
      <c r="AA39">
        <v>0.16</v>
      </c>
      <c r="AB39">
        <v>0.81</v>
      </c>
    </row>
    <row r="40" spans="1:28" x14ac:dyDescent="0.3">
      <c r="A40">
        <v>39</v>
      </c>
      <c r="B40">
        <v>18</v>
      </c>
      <c r="C40" t="s">
        <v>39</v>
      </c>
      <c r="D40" t="s">
        <v>40</v>
      </c>
      <c r="E40" s="1">
        <v>43758</v>
      </c>
      <c r="F40">
        <v>40.066000000000003</v>
      </c>
      <c r="G40">
        <v>2.7</v>
      </c>
      <c r="H40">
        <v>37.17</v>
      </c>
      <c r="I40">
        <v>0.93</v>
      </c>
      <c r="J40">
        <v>1</v>
      </c>
      <c r="K40">
        <v>2.54</v>
      </c>
      <c r="L40">
        <v>22.03</v>
      </c>
      <c r="M40">
        <v>0.56999999999999995</v>
      </c>
      <c r="N40">
        <v>38.380000000000003</v>
      </c>
      <c r="O40">
        <v>15.031000000000001</v>
      </c>
      <c r="P40">
        <v>11.24</v>
      </c>
      <c r="Q40">
        <v>2.89</v>
      </c>
      <c r="R40">
        <v>0.21</v>
      </c>
      <c r="S40">
        <v>14.01</v>
      </c>
      <c r="T40">
        <v>8.7260000000000009</v>
      </c>
      <c r="U40">
        <v>23.39</v>
      </c>
      <c r="V40">
        <v>0.51</v>
      </c>
      <c r="W40">
        <v>0.05</v>
      </c>
      <c r="X40">
        <v>10.69</v>
      </c>
      <c r="Y40">
        <v>3.2288000000000001</v>
      </c>
      <c r="Z40">
        <v>7.0000000000000007E-2</v>
      </c>
      <c r="AA40">
        <v>0.3</v>
      </c>
      <c r="AB40">
        <v>0.63</v>
      </c>
    </row>
    <row r="41" spans="1:28" x14ac:dyDescent="0.3">
      <c r="A41">
        <v>40</v>
      </c>
      <c r="B41">
        <v>19</v>
      </c>
      <c r="C41" t="s">
        <v>41</v>
      </c>
      <c r="D41" t="s">
        <v>42</v>
      </c>
      <c r="E41" s="1">
        <v>43758</v>
      </c>
      <c r="F41">
        <v>40.25</v>
      </c>
      <c r="G41">
        <v>2.23</v>
      </c>
      <c r="H41">
        <v>38.72</v>
      </c>
      <c r="I41">
        <v>0.96</v>
      </c>
      <c r="J41">
        <v>0.86</v>
      </c>
      <c r="K41">
        <v>1.17</v>
      </c>
      <c r="L41">
        <v>30.61</v>
      </c>
      <c r="M41">
        <v>0.68</v>
      </c>
      <c r="N41">
        <v>45.09</v>
      </c>
      <c r="O41">
        <v>9.218</v>
      </c>
      <c r="P41">
        <v>4.17</v>
      </c>
      <c r="Q41">
        <v>4.5199999999999996</v>
      </c>
      <c r="R41">
        <v>0.31</v>
      </c>
      <c r="S41">
        <v>14.56</v>
      </c>
      <c r="T41">
        <v>4.867</v>
      </c>
      <c r="U41">
        <v>33.380000000000003</v>
      </c>
      <c r="V41">
        <v>0.95</v>
      </c>
      <c r="W41">
        <v>7.0000000000000007E-2</v>
      </c>
      <c r="X41">
        <v>13.05</v>
      </c>
      <c r="Y41">
        <v>8.2157999999999998</v>
      </c>
      <c r="Z41">
        <v>0.03</v>
      </c>
      <c r="AA41">
        <v>0.11</v>
      </c>
      <c r="AB41">
        <v>0.86</v>
      </c>
    </row>
    <row r="42" spans="1:28" x14ac:dyDescent="0.3">
      <c r="A42">
        <v>41</v>
      </c>
      <c r="B42">
        <v>49</v>
      </c>
      <c r="C42" t="s">
        <v>41</v>
      </c>
      <c r="D42" t="s">
        <v>42</v>
      </c>
      <c r="E42" s="1">
        <v>43758</v>
      </c>
      <c r="F42">
        <v>40.033999999999999</v>
      </c>
      <c r="G42">
        <v>1.1499999999999999</v>
      </c>
      <c r="H42">
        <v>37.46</v>
      </c>
      <c r="I42">
        <v>0.94</v>
      </c>
      <c r="J42">
        <v>0.43</v>
      </c>
      <c r="K42">
        <v>0.43</v>
      </c>
      <c r="L42">
        <v>31.97</v>
      </c>
      <c r="M42">
        <v>0.59</v>
      </c>
      <c r="N42">
        <v>54.09</v>
      </c>
      <c r="O42">
        <v>3.67</v>
      </c>
      <c r="P42">
        <v>5.4</v>
      </c>
      <c r="Q42">
        <v>2.21</v>
      </c>
      <c r="R42">
        <v>0.21</v>
      </c>
      <c r="S42">
        <v>10.58</v>
      </c>
      <c r="T42">
        <v>3.19</v>
      </c>
      <c r="U42">
        <v>31.63</v>
      </c>
      <c r="V42">
        <v>0.55000000000000004</v>
      </c>
      <c r="W42">
        <v>0.06</v>
      </c>
      <c r="X42">
        <v>10.07</v>
      </c>
      <c r="Y42">
        <v>4.6776</v>
      </c>
      <c r="Z42">
        <v>0.01</v>
      </c>
      <c r="AA42">
        <v>0.14000000000000001</v>
      </c>
      <c r="AB42">
        <v>0.84</v>
      </c>
    </row>
    <row r="43" spans="1:28" x14ac:dyDescent="0.3">
      <c r="A43">
        <v>42</v>
      </c>
      <c r="B43">
        <v>69</v>
      </c>
      <c r="C43" t="s">
        <v>41</v>
      </c>
      <c r="D43" t="s">
        <v>42</v>
      </c>
      <c r="E43" s="1">
        <v>43758</v>
      </c>
      <c r="F43">
        <v>40.031999999999996</v>
      </c>
      <c r="G43">
        <v>2.13</v>
      </c>
      <c r="H43">
        <v>38.090000000000003</v>
      </c>
      <c r="I43">
        <v>0.95</v>
      </c>
      <c r="J43">
        <v>0.81</v>
      </c>
      <c r="K43">
        <v>2.0099999999999998</v>
      </c>
      <c r="L43">
        <v>27.13</v>
      </c>
      <c r="M43">
        <v>0.65</v>
      </c>
      <c r="N43">
        <v>41.99</v>
      </c>
      <c r="O43">
        <v>14.307</v>
      </c>
      <c r="P43">
        <v>5.2</v>
      </c>
      <c r="Q43">
        <v>5.16</v>
      </c>
      <c r="R43">
        <v>0.38</v>
      </c>
      <c r="S43">
        <v>13.58</v>
      </c>
      <c r="T43">
        <v>7.0419999999999998</v>
      </c>
      <c r="U43">
        <v>30.88</v>
      </c>
      <c r="V43">
        <v>0.75</v>
      </c>
      <c r="W43">
        <v>6.5000000000000002E-2</v>
      </c>
      <c r="X43">
        <v>11.56</v>
      </c>
      <c r="Y43">
        <v>6.4466999999999999</v>
      </c>
      <c r="Z43">
        <v>0.05</v>
      </c>
      <c r="AA43">
        <v>0.14000000000000001</v>
      </c>
      <c r="AB43">
        <v>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2"/>
  <sheetViews>
    <sheetView tabSelected="1" topLeftCell="A43" workbookViewId="0">
      <selection activeCell="I57" sqref="I57"/>
    </sheetView>
  </sheetViews>
  <sheetFormatPr defaultRowHeight="14.4" x14ac:dyDescent="0.3"/>
  <cols>
    <col min="1" max="1" width="12.5546875" bestFit="1" customWidth="1"/>
    <col min="2" max="2" width="18" bestFit="1" customWidth="1"/>
    <col min="3" max="3" width="18.21875" bestFit="1" customWidth="1"/>
    <col min="4" max="4" width="19.6640625" bestFit="1" customWidth="1"/>
    <col min="5" max="5" width="18.88671875" bestFit="1" customWidth="1"/>
    <col min="6" max="6" width="20.109375" bestFit="1" customWidth="1"/>
    <col min="7" max="7" width="21.44140625" bestFit="1" customWidth="1"/>
  </cols>
  <sheetData>
    <row r="3" spans="1:7" x14ac:dyDescent="0.3">
      <c r="A3" s="8" t="s">
        <v>50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</row>
    <row r="4" spans="1:7" x14ac:dyDescent="0.3">
      <c r="A4" s="9" t="s">
        <v>38</v>
      </c>
      <c r="B4" s="11">
        <v>2.918333333333333</v>
      </c>
      <c r="C4" s="11">
        <v>0.63449236051788371</v>
      </c>
      <c r="D4" s="11">
        <v>0.92833333333333323</v>
      </c>
      <c r="E4" s="11">
        <v>0.1642575890348931</v>
      </c>
      <c r="F4" s="11">
        <v>1.5052693740463063</v>
      </c>
      <c r="G4" s="11">
        <v>0.33971896572342253</v>
      </c>
    </row>
    <row r="5" spans="1:7" x14ac:dyDescent="0.3">
      <c r="A5" s="9" t="s">
        <v>32</v>
      </c>
      <c r="B5" s="11">
        <v>4.2066666666666661</v>
      </c>
      <c r="C5" s="11">
        <v>1.4379692470826893</v>
      </c>
      <c r="D5" s="11">
        <v>1.0633333333333335</v>
      </c>
      <c r="E5" s="11">
        <v>0.12009255689767856</v>
      </c>
      <c r="F5" s="11">
        <v>1.8374232944953504</v>
      </c>
      <c r="G5" s="11">
        <v>0.3193077686424734</v>
      </c>
    </row>
    <row r="6" spans="1:7" x14ac:dyDescent="0.3">
      <c r="A6" s="9" t="s">
        <v>36</v>
      </c>
      <c r="B6" s="11">
        <v>3.35</v>
      </c>
      <c r="C6" s="11">
        <v>1.3851835016824794</v>
      </c>
      <c r="D6" s="11">
        <v>0.92666666666666675</v>
      </c>
      <c r="E6" s="11">
        <v>0.29858927568744881</v>
      </c>
      <c r="F6" s="11">
        <v>1.7394724843972462</v>
      </c>
      <c r="G6" s="11">
        <v>0.68719628908150432</v>
      </c>
    </row>
    <row r="7" spans="1:7" x14ac:dyDescent="0.3">
      <c r="A7" s="9" t="s">
        <v>42</v>
      </c>
      <c r="B7" s="11">
        <v>4.7483333333333331</v>
      </c>
      <c r="C7" s="11">
        <v>1.3431978839901277</v>
      </c>
      <c r="D7" s="11">
        <v>1.0916666666666666</v>
      </c>
      <c r="E7" s="11">
        <v>0.33278705236565675</v>
      </c>
      <c r="F7" s="11">
        <v>1.6654321200350173</v>
      </c>
      <c r="G7" s="11">
        <v>0.51779818583106918</v>
      </c>
    </row>
    <row r="8" spans="1:7" x14ac:dyDescent="0.3">
      <c r="A8" s="9" t="s">
        <v>34</v>
      </c>
      <c r="B8" s="11">
        <v>3.2300000000000004</v>
      </c>
      <c r="C8" s="11">
        <v>1.1120851286359925</v>
      </c>
      <c r="D8" s="11">
        <v>0.92833333333333334</v>
      </c>
      <c r="E8" s="11">
        <v>0.16607394604679965</v>
      </c>
      <c r="F8" s="11">
        <v>1.5849360933732946</v>
      </c>
      <c r="G8" s="11">
        <v>0.38904986205565845</v>
      </c>
    </row>
    <row r="9" spans="1:7" x14ac:dyDescent="0.3">
      <c r="A9" s="9" t="s">
        <v>40</v>
      </c>
      <c r="B9" s="11">
        <v>2.3466666666666667</v>
      </c>
      <c r="C9" s="11">
        <v>0.63808741999474927</v>
      </c>
      <c r="D9" s="11">
        <v>0.47333333333333333</v>
      </c>
      <c r="E9" s="11">
        <v>0.11323525167642005</v>
      </c>
      <c r="F9" s="11">
        <v>0.92289238756326297</v>
      </c>
      <c r="G9" s="11">
        <v>0.243961383409557</v>
      </c>
    </row>
    <row r="10" spans="1:7" x14ac:dyDescent="0.3">
      <c r="A10" s="9" t="s">
        <v>29</v>
      </c>
      <c r="B10" s="11">
        <v>4.3899999999999997</v>
      </c>
      <c r="C10" s="11">
        <v>0.53157000166175106</v>
      </c>
      <c r="D10" s="11">
        <v>1.2216666666666667</v>
      </c>
      <c r="E10" s="11">
        <v>0.16905784677309588</v>
      </c>
      <c r="F10" s="11">
        <v>2.004696300318654</v>
      </c>
      <c r="G10" s="11">
        <v>0.38451602790963413</v>
      </c>
    </row>
    <row r="11" spans="1:7" x14ac:dyDescent="0.3">
      <c r="A11" s="9" t="s">
        <v>51</v>
      </c>
      <c r="B11" s="10"/>
      <c r="C11" s="10"/>
      <c r="D11" s="10"/>
      <c r="E11" s="10"/>
      <c r="F11" s="10"/>
      <c r="G11" s="10"/>
    </row>
    <row r="12" spans="1:7" x14ac:dyDescent="0.3">
      <c r="A12" s="9" t="s">
        <v>52</v>
      </c>
      <c r="B12" s="10">
        <v>3.5985714285714283</v>
      </c>
      <c r="C12" s="10">
        <v>1.3451191687844222</v>
      </c>
      <c r="D12" s="10">
        <v>0.94761904761904792</v>
      </c>
      <c r="E12" s="10">
        <v>0.30370575926151949</v>
      </c>
      <c r="F12" s="10">
        <v>1.6085888648898758</v>
      </c>
      <c r="G12" s="10">
        <v>0.53818367272805245</v>
      </c>
    </row>
    <row r="15" spans="1:7" x14ac:dyDescent="0.3">
      <c r="B15" t="s">
        <v>59</v>
      </c>
      <c r="C15" t="s">
        <v>60</v>
      </c>
      <c r="D15" t="s">
        <v>61</v>
      </c>
      <c r="E15" t="s">
        <v>62</v>
      </c>
      <c r="F15" t="s">
        <v>64</v>
      </c>
      <c r="G15" t="s">
        <v>63</v>
      </c>
    </row>
    <row r="16" spans="1:7" x14ac:dyDescent="0.3">
      <c r="A16" s="9" t="s">
        <v>38</v>
      </c>
      <c r="B16" s="11">
        <v>2.918333333333333</v>
      </c>
      <c r="C16" s="11">
        <v>0.63449236051788371</v>
      </c>
      <c r="D16" s="11">
        <v>0.92833333333333323</v>
      </c>
      <c r="E16" s="11">
        <v>0.1642575890348931</v>
      </c>
      <c r="F16" s="11">
        <v>1.5052693740463063</v>
      </c>
      <c r="G16" s="11">
        <v>0.33971896572342253</v>
      </c>
    </row>
    <row r="17" spans="1:7" x14ac:dyDescent="0.3">
      <c r="A17" s="9" t="s">
        <v>32</v>
      </c>
      <c r="B17" s="11">
        <v>4.2066666666666661</v>
      </c>
      <c r="C17" s="11">
        <v>1.4379692470826893</v>
      </c>
      <c r="D17" s="11">
        <v>1.0633333333333335</v>
      </c>
      <c r="E17" s="11">
        <v>0.12009255689767856</v>
      </c>
      <c r="F17" s="11">
        <v>1.8374232944953504</v>
      </c>
      <c r="G17" s="11">
        <v>0.3193077686424734</v>
      </c>
    </row>
    <row r="18" spans="1:7" x14ac:dyDescent="0.3">
      <c r="A18" s="9" t="s">
        <v>36</v>
      </c>
      <c r="B18" s="11">
        <v>3.35</v>
      </c>
      <c r="C18" s="11">
        <v>1.3851835016824794</v>
      </c>
      <c r="D18" s="11">
        <v>0.92666666666666675</v>
      </c>
      <c r="E18" s="11">
        <v>0.29858927568744881</v>
      </c>
      <c r="F18" s="11">
        <v>1.7394724843972462</v>
      </c>
      <c r="G18" s="11">
        <v>0.68719628908150432</v>
      </c>
    </row>
    <row r="19" spans="1:7" x14ac:dyDescent="0.3">
      <c r="A19" s="9" t="s">
        <v>42</v>
      </c>
      <c r="B19" s="11">
        <v>4.7483333333333331</v>
      </c>
      <c r="C19" s="11">
        <v>1.3431978839901277</v>
      </c>
      <c r="D19" s="11">
        <v>1.0916666666666666</v>
      </c>
      <c r="E19" s="11">
        <v>0.33278705236565675</v>
      </c>
      <c r="F19" s="11">
        <v>1.6654321200350173</v>
      </c>
      <c r="G19" s="11">
        <v>0.51779818583106918</v>
      </c>
    </row>
    <row r="20" spans="1:7" x14ac:dyDescent="0.3">
      <c r="A20" s="9" t="s">
        <v>34</v>
      </c>
      <c r="B20" s="11">
        <v>3.2300000000000004</v>
      </c>
      <c r="C20" s="11">
        <v>1.1120851286359925</v>
      </c>
      <c r="D20" s="11">
        <v>0.92833333333333334</v>
      </c>
      <c r="E20" s="11">
        <v>0.16607394604679965</v>
      </c>
      <c r="F20" s="11">
        <v>1.5849360933732946</v>
      </c>
      <c r="G20" s="11">
        <v>0.38904986205565845</v>
      </c>
    </row>
    <row r="21" spans="1:7" x14ac:dyDescent="0.3">
      <c r="A21" s="9" t="s">
        <v>40</v>
      </c>
      <c r="B21" s="11">
        <v>2.3466666666666667</v>
      </c>
      <c r="C21" s="11">
        <v>0.63808741999474927</v>
      </c>
      <c r="D21" s="11">
        <v>0.47333333333333333</v>
      </c>
      <c r="E21" s="11">
        <v>0.11323525167642005</v>
      </c>
      <c r="F21" s="11">
        <v>0.92289238756326297</v>
      </c>
      <c r="G21" s="11">
        <v>0.243961383409557</v>
      </c>
    </row>
    <row r="22" spans="1:7" x14ac:dyDescent="0.3">
      <c r="A22" s="9" t="s">
        <v>29</v>
      </c>
      <c r="B22" s="11">
        <v>4.3899999999999997</v>
      </c>
      <c r="C22" s="11">
        <v>0.53157000166175106</v>
      </c>
      <c r="D22" s="11">
        <v>1.2216666666666667</v>
      </c>
      <c r="E22" s="11">
        <v>0.16905784677309588</v>
      </c>
      <c r="F22" s="11">
        <v>2.004696300318654</v>
      </c>
      <c r="G22" s="11">
        <v>0.38451602790963413</v>
      </c>
    </row>
    <row r="25" spans="1:7" x14ac:dyDescent="0.3">
      <c r="B25" t="s">
        <v>59</v>
      </c>
      <c r="C25" t="s">
        <v>65</v>
      </c>
      <c r="D25" t="s">
        <v>61</v>
      </c>
      <c r="E25" t="s">
        <v>66</v>
      </c>
      <c r="F25" t="s">
        <v>64</v>
      </c>
      <c r="G25" t="s">
        <v>67</v>
      </c>
    </row>
    <row r="26" spans="1:7" x14ac:dyDescent="0.3">
      <c r="A26" s="9" t="s">
        <v>38</v>
      </c>
      <c r="B26" s="11">
        <v>2.918333333333333</v>
      </c>
      <c r="C26" s="11">
        <f>C16/SQRT(3)</f>
        <v>0.36632433514376128</v>
      </c>
      <c r="D26" s="11">
        <v>0.92833333333333323</v>
      </c>
      <c r="E26" s="11">
        <f>E16/SQRT(3)</f>
        <v>9.483416324573446E-2</v>
      </c>
      <c r="F26" s="11">
        <v>1.5052693740463063</v>
      </c>
      <c r="G26" s="11">
        <f>G16/SQRT(3)</f>
        <v>0.19613683630923925</v>
      </c>
    </row>
    <row r="27" spans="1:7" x14ac:dyDescent="0.3">
      <c r="A27" s="9" t="s">
        <v>32</v>
      </c>
      <c r="B27" s="11">
        <v>4.2066666666666661</v>
      </c>
      <c r="C27" s="11">
        <f t="shared" ref="C27:E32" si="0">C17/SQRT(3)</f>
        <v>0.83021193188959419</v>
      </c>
      <c r="D27" s="11">
        <v>1.0633333333333335</v>
      </c>
      <c r="E27" s="11">
        <f t="shared" si="0"/>
        <v>6.9335470052545173E-2</v>
      </c>
      <c r="F27" s="11">
        <v>1.8374232944953504</v>
      </c>
      <c r="G27" s="11">
        <f t="shared" ref="G27" si="1">G17/SQRT(3)</f>
        <v>0.18435242618007078</v>
      </c>
    </row>
    <row r="28" spans="1:7" x14ac:dyDescent="0.3">
      <c r="A28" s="9" t="s">
        <v>36</v>
      </c>
      <c r="B28" s="11">
        <v>3.35</v>
      </c>
      <c r="C28" s="11">
        <f t="shared" si="0"/>
        <v>0.79973606757340798</v>
      </c>
      <c r="D28" s="11">
        <v>0.92666666666666675</v>
      </c>
      <c r="E28" s="11">
        <f t="shared" si="0"/>
        <v>0.17239059869528395</v>
      </c>
      <c r="F28" s="11">
        <v>1.7394724843972462</v>
      </c>
      <c r="G28" s="11">
        <f t="shared" ref="G28" si="2">G18/SQRT(3)</f>
        <v>0.39675296248731845</v>
      </c>
    </row>
    <row r="29" spans="1:7" x14ac:dyDescent="0.3">
      <c r="A29" s="9" t="s">
        <v>42</v>
      </c>
      <c r="B29" s="11">
        <v>4.7483333333333331</v>
      </c>
      <c r="C29" s="11">
        <f t="shared" si="0"/>
        <v>0.77549565989663605</v>
      </c>
      <c r="D29" s="11">
        <v>1.0916666666666666</v>
      </c>
      <c r="E29" s="11">
        <f t="shared" si="0"/>
        <v>0.19213469426613403</v>
      </c>
      <c r="F29" s="11">
        <v>1.6654321200350173</v>
      </c>
      <c r="G29" s="11">
        <f t="shared" ref="G29" si="3">G19/SQRT(3)</f>
        <v>0.29895092197546769</v>
      </c>
    </row>
    <row r="30" spans="1:7" x14ac:dyDescent="0.3">
      <c r="A30" s="9" t="s">
        <v>34</v>
      </c>
      <c r="B30" s="11">
        <v>3.2300000000000004</v>
      </c>
      <c r="C30" s="11">
        <f t="shared" si="0"/>
        <v>0.6420626483797699</v>
      </c>
      <c r="D30" s="11">
        <v>0.92833333333333334</v>
      </c>
      <c r="E30" s="11">
        <f t="shared" si="0"/>
        <v>9.5882837455503162E-2</v>
      </c>
      <c r="F30" s="11">
        <v>1.5849360933732946</v>
      </c>
      <c r="G30" s="11">
        <f t="shared" ref="G30" si="4">G20/SQRT(3)</f>
        <v>0.22461804258602119</v>
      </c>
    </row>
    <row r="31" spans="1:7" x14ac:dyDescent="0.3">
      <c r="A31" s="9" t="s">
        <v>40</v>
      </c>
      <c r="B31" s="11">
        <v>2.3466666666666667</v>
      </c>
      <c r="C31" s="11">
        <f t="shared" si="0"/>
        <v>0.36839994370048229</v>
      </c>
      <c r="D31" s="11">
        <v>0.47333333333333333</v>
      </c>
      <c r="E31" s="11">
        <f t="shared" si="0"/>
        <v>6.5376403037136141E-2</v>
      </c>
      <c r="F31" s="11">
        <v>0.92289238756326297</v>
      </c>
      <c r="G31" s="11">
        <f t="shared" ref="G31" si="5">G21/SQRT(3)</f>
        <v>0.14085117038338124</v>
      </c>
    </row>
    <row r="32" spans="1:7" x14ac:dyDescent="0.3">
      <c r="A32" s="9" t="s">
        <v>29</v>
      </c>
      <c r="B32" s="11">
        <v>4.3899999999999997</v>
      </c>
      <c r="C32" s="11">
        <f t="shared" si="0"/>
        <v>0.30690208355254178</v>
      </c>
      <c r="D32" s="11">
        <v>1.2216666666666667</v>
      </c>
      <c r="E32" s="11">
        <f t="shared" si="0"/>
        <v>9.7605593343065414E-2</v>
      </c>
      <c r="F32" s="11">
        <v>2.004696300318654</v>
      </c>
      <c r="G32" s="11">
        <f t="shared" ref="G32" si="6">G22/SQRT(3)</f>
        <v>0.22200043222135293</v>
      </c>
    </row>
    <row r="36" spans="1:7" x14ac:dyDescent="0.3">
      <c r="B36" t="s">
        <v>68</v>
      </c>
      <c r="C36" t="s">
        <v>69</v>
      </c>
      <c r="D36" t="s">
        <v>70</v>
      </c>
      <c r="E36" t="s">
        <v>65</v>
      </c>
      <c r="F36" t="s">
        <v>66</v>
      </c>
      <c r="G36" t="s">
        <v>67</v>
      </c>
    </row>
    <row r="37" spans="1:7" x14ac:dyDescent="0.3">
      <c r="A37" s="9" t="s">
        <v>38</v>
      </c>
      <c r="B37" s="11">
        <v>2.918333333333333</v>
      </c>
      <c r="C37" s="11">
        <v>0.92833333333333323</v>
      </c>
      <c r="D37" s="11">
        <v>1.5052693740463063</v>
      </c>
      <c r="E37" s="11">
        <v>0.36632433514376128</v>
      </c>
      <c r="F37" s="11">
        <v>9.483416324573446E-2</v>
      </c>
      <c r="G37" s="11">
        <v>0.19613683630923925</v>
      </c>
    </row>
    <row r="38" spans="1:7" x14ac:dyDescent="0.3">
      <c r="A38" s="9" t="s">
        <v>32</v>
      </c>
      <c r="B38" s="11">
        <v>4.2066666666666661</v>
      </c>
      <c r="C38" s="11">
        <v>1.0633333333333335</v>
      </c>
      <c r="D38" s="11">
        <v>1.8374232944953504</v>
      </c>
      <c r="E38" s="11">
        <v>0.83021193188959419</v>
      </c>
      <c r="F38" s="11">
        <v>6.9335470052545173E-2</v>
      </c>
      <c r="G38" s="11">
        <v>0.18435242618007078</v>
      </c>
    </row>
    <row r="39" spans="1:7" x14ac:dyDescent="0.3">
      <c r="A39" s="9" t="s">
        <v>36</v>
      </c>
      <c r="B39" s="11">
        <v>3.35</v>
      </c>
      <c r="C39" s="11">
        <v>0.92666666666666675</v>
      </c>
      <c r="D39" s="11">
        <v>1.7394724843972462</v>
      </c>
      <c r="E39" s="11">
        <v>0.79973606757340798</v>
      </c>
      <c r="F39" s="11">
        <v>0.17239059869528395</v>
      </c>
      <c r="G39" s="11">
        <v>0.39675296248731845</v>
      </c>
    </row>
    <row r="40" spans="1:7" x14ac:dyDescent="0.3">
      <c r="A40" s="9" t="s">
        <v>34</v>
      </c>
      <c r="B40" s="11">
        <v>3.2300000000000004</v>
      </c>
      <c r="C40" s="11">
        <v>0.92833333333333334</v>
      </c>
      <c r="D40" s="11">
        <v>1.5849360933732946</v>
      </c>
      <c r="E40" s="11">
        <v>0.6420626483797699</v>
      </c>
      <c r="F40" s="11">
        <v>9.5882837455503162E-2</v>
      </c>
      <c r="G40" s="11">
        <v>0.22461804258602119</v>
      </c>
    </row>
    <row r="41" spans="1:7" x14ac:dyDescent="0.3">
      <c r="A41" s="9" t="s">
        <v>29</v>
      </c>
      <c r="B41" s="11">
        <v>4.3899999999999997</v>
      </c>
      <c r="C41" s="11">
        <v>1.2216666666666667</v>
      </c>
      <c r="D41" s="11">
        <v>2.004696300318654</v>
      </c>
      <c r="E41" s="11">
        <v>0.30690208355254178</v>
      </c>
      <c r="F41" s="11">
        <v>9.7605593343065414E-2</v>
      </c>
      <c r="G41" s="11">
        <v>0.22200043222135293</v>
      </c>
    </row>
    <row r="42" spans="1:7" x14ac:dyDescent="0.3">
      <c r="A42" s="9" t="s">
        <v>42</v>
      </c>
      <c r="B42" s="11">
        <v>4.7483333333333331</v>
      </c>
      <c r="C42" s="11">
        <v>1.0916666666666666</v>
      </c>
      <c r="D42" s="11">
        <v>1.6654321200350173</v>
      </c>
      <c r="E42" s="11">
        <v>0.77549565989663605</v>
      </c>
      <c r="F42" s="11">
        <v>0.19213469426613403</v>
      </c>
      <c r="G42" s="11">
        <v>0.29895092197546769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opLeftCell="J1" workbookViewId="0">
      <selection activeCell="L1" sqref="L1:AB1048576"/>
    </sheetView>
  </sheetViews>
  <sheetFormatPr defaultRowHeight="14.4" x14ac:dyDescent="0.3"/>
  <cols>
    <col min="1" max="11" width="8.88671875" style="2"/>
    <col min="12" max="25" width="8.88671875" style="3"/>
    <col min="26" max="27" width="12.109375" style="3" customWidth="1"/>
    <col min="28" max="28" width="8.88671875" style="3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15</v>
      </c>
      <c r="I1" s="2" t="s">
        <v>16</v>
      </c>
      <c r="J1" s="2" t="s">
        <v>20</v>
      </c>
      <c r="K1" s="2" t="s">
        <v>21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43</v>
      </c>
      <c r="R1" s="3" t="s">
        <v>44</v>
      </c>
      <c r="S1" s="3" t="s">
        <v>10</v>
      </c>
      <c r="T1" s="3" t="s">
        <v>11</v>
      </c>
      <c r="U1" s="3" t="s">
        <v>15</v>
      </c>
      <c r="V1" s="3" t="s">
        <v>16</v>
      </c>
      <c r="W1" s="3" t="s">
        <v>20</v>
      </c>
      <c r="X1" s="3" t="s">
        <v>21</v>
      </c>
      <c r="Y1" s="3" t="s">
        <v>45</v>
      </c>
      <c r="Z1" s="3" t="s">
        <v>46</v>
      </c>
      <c r="AA1" s="3" t="s">
        <v>47</v>
      </c>
      <c r="AB1" s="3" t="s">
        <v>48</v>
      </c>
    </row>
    <row r="2" spans="1:28" x14ac:dyDescent="0.3">
      <c r="A2" s="2">
        <v>1</v>
      </c>
      <c r="B2" s="2">
        <v>1</v>
      </c>
      <c r="C2" s="2" t="s">
        <v>28</v>
      </c>
      <c r="D2" s="2" t="s">
        <v>29</v>
      </c>
      <c r="E2" s="2" t="s">
        <v>30</v>
      </c>
      <c r="F2" s="2">
        <v>3.77</v>
      </c>
      <c r="G2" s="2">
        <v>31.81</v>
      </c>
      <c r="H2" s="2">
        <v>12.9</v>
      </c>
      <c r="I2" s="2">
        <v>4.58</v>
      </c>
      <c r="J2" s="2">
        <v>20.8</v>
      </c>
      <c r="K2" s="2">
        <v>1.45</v>
      </c>
      <c r="L2" s="3">
        <v>1</v>
      </c>
      <c r="M2" s="3">
        <v>1</v>
      </c>
      <c r="N2" s="3" t="s">
        <v>28</v>
      </c>
      <c r="O2" s="3" t="s">
        <v>29</v>
      </c>
      <c r="P2" s="3" t="s">
        <v>30</v>
      </c>
      <c r="Q2" s="3">
        <v>5.77</v>
      </c>
      <c r="R2" s="3">
        <v>0.251</v>
      </c>
      <c r="S2" s="3">
        <v>3.77</v>
      </c>
      <c r="T2" s="3">
        <v>31.81</v>
      </c>
      <c r="U2" s="3">
        <v>12.9</v>
      </c>
      <c r="V2" s="3">
        <v>4.58</v>
      </c>
      <c r="W2" s="3">
        <v>20.8</v>
      </c>
      <c r="X2" s="3">
        <v>1.45</v>
      </c>
      <c r="Y2" s="4">
        <f>U2+W2</f>
        <v>33.700000000000003</v>
      </c>
      <c r="Z2" s="4">
        <f>(W2*(X2/100))+(U2*(V2/100))</f>
        <v>0.89241999999999999</v>
      </c>
      <c r="AA2" s="4">
        <f>Z2/Y2*100</f>
        <v>2.6481305637982193</v>
      </c>
      <c r="AB2" s="5">
        <f>(Y2+S2)/40</f>
        <v>0.93675000000000019</v>
      </c>
    </row>
    <row r="3" spans="1:28" x14ac:dyDescent="0.3">
      <c r="A3" s="2">
        <v>2</v>
      </c>
      <c r="B3" s="2">
        <v>2</v>
      </c>
      <c r="C3" s="2" t="s">
        <v>31</v>
      </c>
      <c r="D3" s="2" t="s">
        <v>32</v>
      </c>
      <c r="E3" s="2" t="s">
        <v>30</v>
      </c>
      <c r="F3" s="2">
        <v>2.77</v>
      </c>
      <c r="G3" s="2">
        <v>31.34</v>
      </c>
      <c r="H3" s="2">
        <v>11.89</v>
      </c>
      <c r="I3" s="2">
        <v>4.17</v>
      </c>
      <c r="J3" s="2">
        <v>23.14</v>
      </c>
      <c r="K3" s="2">
        <v>1.22</v>
      </c>
      <c r="L3" s="3">
        <v>2</v>
      </c>
      <c r="M3" s="3">
        <v>2</v>
      </c>
      <c r="N3" s="3" t="s">
        <v>31</v>
      </c>
      <c r="O3" s="3" t="s">
        <v>32</v>
      </c>
      <c r="P3" s="3" t="s">
        <v>30</v>
      </c>
      <c r="Q3" s="3">
        <v>3.59</v>
      </c>
      <c r="R3" s="3">
        <v>0.17499999999999999</v>
      </c>
      <c r="S3" s="3">
        <v>2.77</v>
      </c>
      <c r="T3" s="3">
        <v>31.34</v>
      </c>
      <c r="U3" s="3">
        <v>11.89</v>
      </c>
      <c r="V3" s="3">
        <v>4.17</v>
      </c>
      <c r="W3" s="3">
        <v>23.14</v>
      </c>
      <c r="X3" s="3">
        <v>1.22</v>
      </c>
      <c r="Y3" s="4">
        <f>U3+W3</f>
        <v>35.03</v>
      </c>
      <c r="Z3" s="4">
        <f>(W3*(X3/100))+(U3*(V3/100))</f>
        <v>0.77812100000000006</v>
      </c>
      <c r="AA3" s="4">
        <f>Z3/Y3*100</f>
        <v>2.2212988866685697</v>
      </c>
      <c r="AB3" s="5">
        <f>(Y3+S3)/40</f>
        <v>0.94500000000000006</v>
      </c>
    </row>
    <row r="4" spans="1:28" x14ac:dyDescent="0.3">
      <c r="A4" s="2">
        <v>3</v>
      </c>
      <c r="B4" s="2">
        <v>3</v>
      </c>
      <c r="C4" s="2" t="s">
        <v>33</v>
      </c>
      <c r="D4" s="2" t="s">
        <v>34</v>
      </c>
      <c r="E4" s="2" t="s">
        <v>30</v>
      </c>
      <c r="F4" s="2">
        <v>4.08</v>
      </c>
      <c r="G4" s="2">
        <v>32.9</v>
      </c>
      <c r="H4" s="2">
        <v>9.77</v>
      </c>
      <c r="I4" s="2">
        <v>5.23</v>
      </c>
      <c r="J4" s="2">
        <v>23.8</v>
      </c>
      <c r="K4" s="2">
        <v>1.03</v>
      </c>
      <c r="L4" s="3">
        <v>3</v>
      </c>
      <c r="M4" s="3">
        <v>3</v>
      </c>
      <c r="N4" s="3" t="s">
        <v>33</v>
      </c>
      <c r="O4" s="3" t="s">
        <v>34</v>
      </c>
      <c r="P4" s="3" t="s">
        <v>30</v>
      </c>
      <c r="Q4" s="3">
        <v>5.73</v>
      </c>
      <c r="R4" s="3">
        <v>0.20899999999999999</v>
      </c>
      <c r="S4" s="3">
        <v>4.08</v>
      </c>
      <c r="T4" s="3">
        <v>32.9</v>
      </c>
      <c r="U4" s="3">
        <v>9.77</v>
      </c>
      <c r="V4" s="3">
        <v>5.23</v>
      </c>
      <c r="W4" s="3">
        <v>23.8</v>
      </c>
      <c r="X4" s="3">
        <v>1.03</v>
      </c>
      <c r="Y4" s="4">
        <f>U4+W4</f>
        <v>33.57</v>
      </c>
      <c r="Z4" s="4">
        <f>(W4*(X4/100))+(U4*(V4/100))</f>
        <v>0.75611100000000009</v>
      </c>
      <c r="AA4" s="4">
        <f>Z4/Y4*100</f>
        <v>2.2523413762287761</v>
      </c>
      <c r="AB4" s="5">
        <f>(Y4+S4)/40</f>
        <v>0.94124999999999992</v>
      </c>
    </row>
    <row r="5" spans="1:28" x14ac:dyDescent="0.3">
      <c r="A5" s="2">
        <v>4</v>
      </c>
      <c r="B5" s="2">
        <v>4</v>
      </c>
      <c r="C5" s="2" t="s">
        <v>28</v>
      </c>
      <c r="D5" s="2" t="s">
        <v>29</v>
      </c>
      <c r="E5" s="2" t="s">
        <v>30</v>
      </c>
      <c r="F5" s="2">
        <v>2.1800000000000002</v>
      </c>
      <c r="G5" s="2">
        <v>31.78</v>
      </c>
      <c r="H5" s="2">
        <v>7.06</v>
      </c>
      <c r="I5" s="2">
        <v>3.83</v>
      </c>
      <c r="J5" s="2">
        <v>29.19</v>
      </c>
      <c r="K5" s="2">
        <v>1.0900000000000001</v>
      </c>
      <c r="L5" s="3">
        <v>4</v>
      </c>
      <c r="M5" s="3">
        <v>4</v>
      </c>
      <c r="N5" s="3" t="s">
        <v>28</v>
      </c>
      <c r="O5" s="3" t="s">
        <v>29</v>
      </c>
      <c r="P5" s="3" t="s">
        <v>30</v>
      </c>
      <c r="Q5" s="3">
        <v>4.04</v>
      </c>
      <c r="R5" s="3">
        <v>0.20599999999999999</v>
      </c>
      <c r="S5" s="3">
        <v>2.1800000000000002</v>
      </c>
      <c r="T5" s="3">
        <v>31.78</v>
      </c>
      <c r="U5" s="3">
        <v>7.06</v>
      </c>
      <c r="V5" s="3">
        <v>3.83</v>
      </c>
      <c r="W5" s="3">
        <v>29.19</v>
      </c>
      <c r="X5" s="3">
        <v>1.0900000000000001</v>
      </c>
      <c r="Y5" s="4">
        <f>U5+W5</f>
        <v>36.25</v>
      </c>
      <c r="Z5" s="4">
        <f>(W5*(X5/100))+(U5*(V5/100))</f>
        <v>0.58856900000000001</v>
      </c>
      <c r="AA5" s="4">
        <f>Z5/Y5*100</f>
        <v>1.6236386206896551</v>
      </c>
      <c r="AB5" s="5">
        <f>(Y5+S5)/40</f>
        <v>0.96074999999999999</v>
      </c>
    </row>
    <row r="6" spans="1:28" x14ac:dyDescent="0.3">
      <c r="A6" s="2">
        <v>5</v>
      </c>
      <c r="B6" s="2">
        <v>5</v>
      </c>
      <c r="C6" s="2" t="s">
        <v>35</v>
      </c>
      <c r="D6" s="2" t="s">
        <v>36</v>
      </c>
      <c r="E6" s="2" t="s">
        <v>30</v>
      </c>
      <c r="F6" s="2">
        <v>4.71</v>
      </c>
      <c r="G6" s="2">
        <v>23.65</v>
      </c>
      <c r="H6" s="2">
        <v>8.65</v>
      </c>
      <c r="I6" s="2">
        <v>2.84</v>
      </c>
      <c r="J6" s="2">
        <v>25.13</v>
      </c>
      <c r="K6" s="2">
        <v>0.89</v>
      </c>
      <c r="L6" s="3">
        <v>5</v>
      </c>
      <c r="M6" s="3">
        <v>5</v>
      </c>
      <c r="N6" s="3" t="s">
        <v>35</v>
      </c>
      <c r="O6" s="3" t="s">
        <v>36</v>
      </c>
      <c r="P6" s="3" t="s">
        <v>30</v>
      </c>
      <c r="Q6" s="3">
        <v>3.73</v>
      </c>
      <c r="R6" s="3">
        <v>0.16</v>
      </c>
      <c r="S6" s="3">
        <v>4.71</v>
      </c>
      <c r="T6" s="3">
        <v>23.65</v>
      </c>
      <c r="U6" s="3">
        <v>8.65</v>
      </c>
      <c r="V6" s="3">
        <v>2.84</v>
      </c>
      <c r="W6" s="3">
        <v>25.13</v>
      </c>
      <c r="X6" s="3">
        <v>0.89</v>
      </c>
      <c r="Y6" s="4">
        <f>U6+W6</f>
        <v>33.78</v>
      </c>
      <c r="Z6" s="4">
        <f>(W6*(X6/100))+(U6*(V6/100))</f>
        <v>0.46931699999999998</v>
      </c>
      <c r="AA6" s="4">
        <f>Z6/Y6*100</f>
        <v>1.3893339253996446</v>
      </c>
      <c r="AB6" s="5">
        <f>(Y6+S6)/40</f>
        <v>0.96225000000000005</v>
      </c>
    </row>
    <row r="7" spans="1:28" x14ac:dyDescent="0.3">
      <c r="A7" s="2">
        <v>6</v>
      </c>
      <c r="B7" s="2">
        <v>6</v>
      </c>
      <c r="C7" s="2" t="s">
        <v>28</v>
      </c>
      <c r="D7" s="2" t="s">
        <v>29</v>
      </c>
      <c r="E7" s="2" t="s">
        <v>30</v>
      </c>
      <c r="F7" s="2">
        <v>5.88</v>
      </c>
      <c r="G7" s="2">
        <v>26.39</v>
      </c>
      <c r="H7" s="2">
        <v>8.73</v>
      </c>
      <c r="I7" s="2">
        <v>5.13</v>
      </c>
      <c r="J7" s="2">
        <v>23.69</v>
      </c>
      <c r="K7" s="2">
        <v>1.38</v>
      </c>
      <c r="L7" s="3">
        <v>6</v>
      </c>
      <c r="M7" s="3">
        <v>6</v>
      </c>
      <c r="N7" s="3" t="s">
        <v>28</v>
      </c>
      <c r="O7" s="3" t="s">
        <v>29</v>
      </c>
      <c r="P7" s="3" t="s">
        <v>30</v>
      </c>
      <c r="Q7" s="3">
        <v>5.38</v>
      </c>
      <c r="R7" s="3">
        <v>0.223</v>
      </c>
      <c r="S7" s="3">
        <v>5.88</v>
      </c>
      <c r="T7" s="3">
        <v>26.39</v>
      </c>
      <c r="U7" s="3">
        <v>8.73</v>
      </c>
      <c r="V7" s="3">
        <v>5.13</v>
      </c>
      <c r="W7" s="3">
        <v>23.69</v>
      </c>
      <c r="X7" s="3">
        <v>1.38</v>
      </c>
      <c r="Y7" s="4">
        <f>U7+W7</f>
        <v>32.42</v>
      </c>
      <c r="Z7" s="4">
        <f>(W7*(X7/100))+(U7*(V7/100))</f>
        <v>0.77477099999999999</v>
      </c>
      <c r="AA7" s="4">
        <f>Z7/Y7*100</f>
        <v>2.389793337446021</v>
      </c>
      <c r="AB7" s="5">
        <f>(Y7+S7)/40</f>
        <v>0.95750000000000013</v>
      </c>
    </row>
    <row r="8" spans="1:28" x14ac:dyDescent="0.3">
      <c r="A8" s="2">
        <v>7</v>
      </c>
      <c r="B8" s="2">
        <v>7</v>
      </c>
      <c r="C8" s="2" t="s">
        <v>33</v>
      </c>
      <c r="D8" s="2" t="s">
        <v>34</v>
      </c>
      <c r="E8" s="2" t="s">
        <v>30</v>
      </c>
      <c r="F8" s="2">
        <v>5.42</v>
      </c>
      <c r="G8" s="2">
        <v>26.65</v>
      </c>
      <c r="H8" s="2">
        <v>8.9</v>
      </c>
      <c r="I8" s="2">
        <v>3.94</v>
      </c>
      <c r="J8" s="2">
        <v>23.24</v>
      </c>
      <c r="K8" s="2">
        <v>1.06</v>
      </c>
      <c r="L8" s="3">
        <v>7</v>
      </c>
      <c r="M8" s="3">
        <v>7</v>
      </c>
      <c r="N8" s="3" t="s">
        <v>33</v>
      </c>
      <c r="O8" s="3" t="s">
        <v>34</v>
      </c>
      <c r="P8" s="3" t="s">
        <v>30</v>
      </c>
      <c r="Q8" s="3">
        <v>4.12</v>
      </c>
      <c r="R8" s="3">
        <v>0.184</v>
      </c>
      <c r="S8" s="3">
        <v>5.42</v>
      </c>
      <c r="T8" s="3">
        <v>26.65</v>
      </c>
      <c r="U8" s="3">
        <v>8.9</v>
      </c>
      <c r="V8" s="3">
        <v>3.94</v>
      </c>
      <c r="W8" s="3">
        <v>23.24</v>
      </c>
      <c r="X8" s="3">
        <v>1.06</v>
      </c>
      <c r="Y8" s="4">
        <f>U8+W8</f>
        <v>32.14</v>
      </c>
      <c r="Z8" s="4">
        <f>(W8*(X8/100))+(U8*(V8/100))</f>
        <v>0.59700399999999998</v>
      </c>
      <c r="AA8" s="4">
        <f>Z8/Y8*100</f>
        <v>1.8575108898568762</v>
      </c>
      <c r="AB8" s="5">
        <f>(Y8+S8)/40</f>
        <v>0.93900000000000006</v>
      </c>
    </row>
    <row r="9" spans="1:28" x14ac:dyDescent="0.3">
      <c r="A9" s="2">
        <v>8</v>
      </c>
      <c r="B9" s="2">
        <v>8</v>
      </c>
      <c r="C9" s="2" t="s">
        <v>37</v>
      </c>
      <c r="D9" s="2" t="s">
        <v>38</v>
      </c>
      <c r="E9" s="2" t="s">
        <v>30</v>
      </c>
      <c r="F9" s="2">
        <v>5.05</v>
      </c>
      <c r="G9" s="2">
        <v>21.26</v>
      </c>
      <c r="H9" s="2">
        <v>12.37</v>
      </c>
      <c r="I9" s="2">
        <v>2.99</v>
      </c>
      <c r="J9" s="2">
        <v>20.02</v>
      </c>
      <c r="K9" s="2">
        <v>1.1000000000000001</v>
      </c>
      <c r="L9" s="3">
        <v>8</v>
      </c>
      <c r="M9" s="3">
        <v>8</v>
      </c>
      <c r="N9" s="3" t="s">
        <v>37</v>
      </c>
      <c r="O9" s="3" t="s">
        <v>38</v>
      </c>
      <c r="P9" s="3" t="s">
        <v>30</v>
      </c>
      <c r="Q9" s="3">
        <v>4.17</v>
      </c>
      <c r="R9" s="3">
        <v>0.186</v>
      </c>
      <c r="S9" s="3">
        <v>5.05</v>
      </c>
      <c r="T9" s="3">
        <v>21.26</v>
      </c>
      <c r="U9" s="3">
        <v>12.37</v>
      </c>
      <c r="V9" s="3">
        <v>2.99</v>
      </c>
      <c r="W9" s="3">
        <v>20.02</v>
      </c>
      <c r="X9" s="3">
        <v>1.1000000000000001</v>
      </c>
      <c r="Y9" s="4">
        <f>U9+W9</f>
        <v>32.39</v>
      </c>
      <c r="Z9" s="4">
        <f>(W9*(X9/100))+(U9*(V9/100))</f>
        <v>0.59008300000000002</v>
      </c>
      <c r="AA9" s="4">
        <f>Z9/Y9*100</f>
        <v>1.8218061129978389</v>
      </c>
      <c r="AB9" s="5">
        <f>(Y9+S9)/40</f>
        <v>0.93599999999999994</v>
      </c>
    </row>
    <row r="10" spans="1:28" x14ac:dyDescent="0.3">
      <c r="A10" s="2">
        <v>9</v>
      </c>
      <c r="B10" s="2">
        <v>9</v>
      </c>
      <c r="C10" s="2" t="s">
        <v>39</v>
      </c>
      <c r="D10" s="2" t="s">
        <v>40</v>
      </c>
      <c r="E10" s="2" t="s">
        <v>30</v>
      </c>
      <c r="F10" s="2">
        <v>1.02</v>
      </c>
      <c r="G10" s="2">
        <v>24.3</v>
      </c>
      <c r="H10" s="2">
        <v>9.2100000000000009</v>
      </c>
      <c r="I10" s="2">
        <v>1.53</v>
      </c>
      <c r="J10" s="2">
        <v>26.43</v>
      </c>
      <c r="K10" s="2">
        <v>0.35</v>
      </c>
      <c r="L10" s="3">
        <v>9</v>
      </c>
      <c r="M10" s="3">
        <v>9</v>
      </c>
      <c r="N10" s="3" t="s">
        <v>39</v>
      </c>
      <c r="O10" s="3" t="s">
        <v>40</v>
      </c>
      <c r="P10" s="3" t="s">
        <v>30</v>
      </c>
      <c r="Q10" s="3">
        <v>1.37</v>
      </c>
      <c r="R10" s="3">
        <v>7.2999999999999995E-2</v>
      </c>
      <c r="S10" s="3">
        <v>1.02</v>
      </c>
      <c r="T10" s="3">
        <v>24.3</v>
      </c>
      <c r="U10" s="3">
        <v>9.2100000000000009</v>
      </c>
      <c r="V10" s="3">
        <v>1.53</v>
      </c>
      <c r="W10" s="3">
        <v>26.43</v>
      </c>
      <c r="X10" s="3">
        <v>0.35</v>
      </c>
      <c r="Y10" s="4">
        <f>U10+W10</f>
        <v>35.64</v>
      </c>
      <c r="Z10" s="4">
        <f>(W10*(X10/100))+(U10*(V10/100))</f>
        <v>0.23341800000000001</v>
      </c>
      <c r="AA10" s="4">
        <f>Z10/Y10*100</f>
        <v>0.65493265993266003</v>
      </c>
      <c r="AB10" s="5">
        <f>(Y10+S10)/40</f>
        <v>0.91650000000000009</v>
      </c>
    </row>
    <row r="11" spans="1:28" x14ac:dyDescent="0.3">
      <c r="A11" s="2">
        <v>10</v>
      </c>
      <c r="B11" s="2">
        <v>10</v>
      </c>
      <c r="C11" s="2" t="s">
        <v>35</v>
      </c>
      <c r="D11" s="2" t="s">
        <v>36</v>
      </c>
      <c r="E11" s="2" t="s">
        <v>30</v>
      </c>
      <c r="F11" s="2">
        <v>13.85</v>
      </c>
      <c r="G11" s="2">
        <v>17.55</v>
      </c>
      <c r="H11" s="2">
        <v>10.039999999999999</v>
      </c>
      <c r="I11" s="2">
        <v>2.2400000000000002</v>
      </c>
      <c r="J11" s="2">
        <v>11.85</v>
      </c>
      <c r="K11" s="2">
        <v>0.56000000000000005</v>
      </c>
      <c r="L11" s="3">
        <v>10</v>
      </c>
      <c r="M11" s="3">
        <v>10</v>
      </c>
      <c r="N11" s="3" t="s">
        <v>35</v>
      </c>
      <c r="O11" s="3" t="s">
        <v>36</v>
      </c>
      <c r="P11" s="3" t="s">
        <v>30</v>
      </c>
      <c r="Q11" s="3">
        <v>6.85</v>
      </c>
      <c r="R11" s="3">
        <v>0.23300000000000001</v>
      </c>
      <c r="S11" s="3">
        <v>13.85</v>
      </c>
      <c r="T11" s="3">
        <v>17.55</v>
      </c>
      <c r="U11" s="3">
        <v>10.039999999999999</v>
      </c>
      <c r="V11" s="3">
        <v>2.2400000000000002</v>
      </c>
      <c r="W11" s="3">
        <v>11.85</v>
      </c>
      <c r="X11" s="3">
        <v>0.56000000000000005</v>
      </c>
      <c r="Y11" s="4">
        <f>U11+W11</f>
        <v>21.89</v>
      </c>
      <c r="Z11" s="4">
        <f>(W11*(X11/100))+(U11*(V11/100))</f>
        <v>0.29125600000000001</v>
      </c>
      <c r="AA11" s="4">
        <f>Z11/Y11*100</f>
        <v>1.3305436272270443</v>
      </c>
      <c r="AB11" s="5">
        <f>(Y11+S11)/40</f>
        <v>0.89350000000000007</v>
      </c>
    </row>
    <row r="12" spans="1:28" x14ac:dyDescent="0.3">
      <c r="A12" s="2">
        <v>11</v>
      </c>
      <c r="B12" s="2">
        <v>11</v>
      </c>
      <c r="C12" s="2" t="s">
        <v>33</v>
      </c>
      <c r="D12" s="2" t="s">
        <v>34</v>
      </c>
      <c r="E12" s="2" t="s">
        <v>30</v>
      </c>
      <c r="F12" s="2">
        <v>5.1100000000000003</v>
      </c>
      <c r="G12" s="2">
        <v>21.43</v>
      </c>
      <c r="H12" s="2">
        <v>11.34</v>
      </c>
      <c r="I12" s="2">
        <v>2.63</v>
      </c>
      <c r="J12" s="2">
        <v>19.52</v>
      </c>
      <c r="K12" s="2">
        <v>0.82</v>
      </c>
      <c r="L12" s="3">
        <v>11</v>
      </c>
      <c r="M12" s="3">
        <v>11</v>
      </c>
      <c r="N12" s="3" t="s">
        <v>33</v>
      </c>
      <c r="O12" s="3" t="s">
        <v>34</v>
      </c>
      <c r="P12" s="3" t="s">
        <v>30</v>
      </c>
      <c r="Q12" s="3">
        <v>4.3099999999999996</v>
      </c>
      <c r="R12" s="3">
        <v>0.182</v>
      </c>
      <c r="S12" s="3">
        <v>5.1100000000000003</v>
      </c>
      <c r="T12" s="3">
        <v>21.43</v>
      </c>
      <c r="U12" s="3">
        <v>11.34</v>
      </c>
      <c r="V12" s="3">
        <v>2.63</v>
      </c>
      <c r="W12" s="3">
        <v>19.52</v>
      </c>
      <c r="X12" s="3">
        <v>0.82</v>
      </c>
      <c r="Y12" s="4">
        <f>U12+W12</f>
        <v>30.86</v>
      </c>
      <c r="Z12" s="4">
        <f>(W12*(X12/100))+(U12*(V12/100))</f>
        <v>0.45830599999999999</v>
      </c>
      <c r="AA12" s="4">
        <f>Z12/Y12*100</f>
        <v>1.4851134154244978</v>
      </c>
      <c r="AB12" s="5">
        <f>(Y12+S12)/40</f>
        <v>0.89924999999999999</v>
      </c>
    </row>
    <row r="13" spans="1:28" x14ac:dyDescent="0.3">
      <c r="A13" s="2">
        <v>12</v>
      </c>
      <c r="B13" s="2">
        <v>12</v>
      </c>
      <c r="C13" s="2" t="s">
        <v>37</v>
      </c>
      <c r="D13" s="2" t="s">
        <v>38</v>
      </c>
      <c r="E13" s="2" t="s">
        <v>30</v>
      </c>
      <c r="F13" s="2">
        <v>3.92</v>
      </c>
      <c r="G13" s="2">
        <v>19.920000000000002</v>
      </c>
      <c r="H13" s="2">
        <v>10.83</v>
      </c>
      <c r="I13" s="2">
        <v>3.69</v>
      </c>
      <c r="J13" s="2">
        <v>21.29</v>
      </c>
      <c r="K13" s="2">
        <v>1.1100000000000001</v>
      </c>
      <c r="L13" s="3">
        <v>12</v>
      </c>
      <c r="M13" s="3">
        <v>12</v>
      </c>
      <c r="N13" s="3" t="s">
        <v>37</v>
      </c>
      <c r="O13" s="3" t="s">
        <v>38</v>
      </c>
      <c r="P13" s="3" t="s">
        <v>30</v>
      </c>
      <c r="Q13" s="3">
        <v>4.24</v>
      </c>
      <c r="R13" s="3">
        <v>0.19900000000000001</v>
      </c>
      <c r="S13" s="3">
        <v>3.92</v>
      </c>
      <c r="T13" s="3">
        <v>19.920000000000002</v>
      </c>
      <c r="U13" s="3">
        <v>10.83</v>
      </c>
      <c r="V13" s="3">
        <v>3.69</v>
      </c>
      <c r="W13" s="3">
        <v>21.29</v>
      </c>
      <c r="X13" s="3">
        <v>1.1100000000000001</v>
      </c>
      <c r="Y13" s="4">
        <f>U13+W13</f>
        <v>32.119999999999997</v>
      </c>
      <c r="Z13" s="4">
        <f>(W13*(X13/100))+(U13*(V13/100))</f>
        <v>0.63594600000000001</v>
      </c>
      <c r="AA13" s="4">
        <f>Z13/Y13*100</f>
        <v>1.9799066002490662</v>
      </c>
      <c r="AB13" s="5">
        <f>(Y13+S13)/40</f>
        <v>0.90100000000000002</v>
      </c>
    </row>
    <row r="14" spans="1:28" x14ac:dyDescent="0.3">
      <c r="A14" s="2">
        <v>13</v>
      </c>
      <c r="B14" s="2">
        <v>13</v>
      </c>
      <c r="C14" s="2" t="s">
        <v>31</v>
      </c>
      <c r="D14" s="2" t="s">
        <v>32</v>
      </c>
      <c r="E14" s="2" t="s">
        <v>30</v>
      </c>
      <c r="F14" s="2">
        <v>4.79</v>
      </c>
      <c r="G14" s="2">
        <v>22.43</v>
      </c>
      <c r="H14" s="2">
        <v>10.66</v>
      </c>
      <c r="I14" s="2">
        <v>3.26</v>
      </c>
      <c r="J14" s="2">
        <v>21.86</v>
      </c>
      <c r="K14" s="2">
        <v>1.1000000000000001</v>
      </c>
      <c r="L14" s="3">
        <v>13</v>
      </c>
      <c r="M14" s="3">
        <v>13</v>
      </c>
      <c r="N14" s="3" t="s">
        <v>31</v>
      </c>
      <c r="O14" s="3" t="s">
        <v>32</v>
      </c>
      <c r="P14" s="3" t="s">
        <v>30</v>
      </c>
      <c r="Q14" s="3">
        <v>4.3099999999999996</v>
      </c>
      <c r="R14" s="3">
        <v>0.19500000000000001</v>
      </c>
      <c r="S14" s="3">
        <v>4.79</v>
      </c>
      <c r="T14" s="3">
        <v>22.43</v>
      </c>
      <c r="U14" s="3">
        <v>10.66</v>
      </c>
      <c r="V14" s="3">
        <v>3.26</v>
      </c>
      <c r="W14" s="3">
        <v>21.86</v>
      </c>
      <c r="X14" s="3">
        <v>1.1000000000000001</v>
      </c>
      <c r="Y14" s="4">
        <f>U14+W14</f>
        <v>32.519999999999996</v>
      </c>
      <c r="Z14" s="4">
        <f>(W14*(X14/100))+(U14*(V14/100))</f>
        <v>0.58797600000000005</v>
      </c>
      <c r="AA14" s="4">
        <f>Z14/Y14*100</f>
        <v>1.8080442804428047</v>
      </c>
      <c r="AB14" s="5">
        <f>(Y14+S14)/40</f>
        <v>0.93274999999999986</v>
      </c>
    </row>
    <row r="15" spans="1:28" x14ac:dyDescent="0.3">
      <c r="A15" s="2">
        <v>14</v>
      </c>
      <c r="B15" s="2">
        <v>14</v>
      </c>
      <c r="C15" s="2" t="s">
        <v>37</v>
      </c>
      <c r="D15" s="2" t="s">
        <v>38</v>
      </c>
      <c r="E15" s="2" t="s">
        <v>30</v>
      </c>
      <c r="F15" s="2">
        <v>3.77</v>
      </c>
      <c r="G15" s="2">
        <v>22.77</v>
      </c>
      <c r="H15" s="2">
        <v>9.8000000000000007</v>
      </c>
      <c r="I15" s="2">
        <v>2.42</v>
      </c>
      <c r="J15" s="2">
        <v>23.73</v>
      </c>
      <c r="K15" s="2">
        <v>0.77</v>
      </c>
      <c r="L15" s="3">
        <v>14</v>
      </c>
      <c r="M15" s="3">
        <v>14</v>
      </c>
      <c r="N15" s="3" t="s">
        <v>37</v>
      </c>
      <c r="O15" s="3" t="s">
        <v>38</v>
      </c>
      <c r="P15" s="3" t="s">
        <v>30</v>
      </c>
      <c r="Q15" s="3">
        <v>3.37</v>
      </c>
      <c r="R15" s="3">
        <v>0.13100000000000001</v>
      </c>
      <c r="S15" s="3">
        <v>3.77</v>
      </c>
      <c r="T15" s="3">
        <v>22.77</v>
      </c>
      <c r="U15" s="3">
        <v>9.8000000000000007</v>
      </c>
      <c r="V15" s="3">
        <v>2.42</v>
      </c>
      <c r="W15" s="3">
        <v>23.73</v>
      </c>
      <c r="X15" s="3">
        <v>0.77</v>
      </c>
      <c r="Y15" s="4">
        <f>U15+W15</f>
        <v>33.53</v>
      </c>
      <c r="Z15" s="4">
        <f>(W15*(X15/100))+(U15*(V15/100))</f>
        <v>0.41988100000000006</v>
      </c>
      <c r="AA15" s="4">
        <f>Z15/Y15*100</f>
        <v>1.2522546972860127</v>
      </c>
      <c r="AB15" s="5">
        <f>(Y15+S15)/40</f>
        <v>0.93250000000000011</v>
      </c>
    </row>
    <row r="16" spans="1:28" x14ac:dyDescent="0.3">
      <c r="A16" s="2">
        <v>15</v>
      </c>
      <c r="B16" s="2">
        <v>15</v>
      </c>
      <c r="C16" s="2" t="s">
        <v>39</v>
      </c>
      <c r="D16" s="2" t="s">
        <v>40</v>
      </c>
      <c r="E16" s="2" t="s">
        <v>30</v>
      </c>
      <c r="F16" s="2">
        <v>1.35</v>
      </c>
      <c r="G16" s="2">
        <v>25.35</v>
      </c>
      <c r="H16" s="2">
        <v>5.85</v>
      </c>
      <c r="I16" s="2">
        <v>3.21</v>
      </c>
      <c r="J16" s="2">
        <v>30.41</v>
      </c>
      <c r="K16" s="2">
        <v>0.61</v>
      </c>
      <c r="L16" s="3">
        <v>15</v>
      </c>
      <c r="M16" s="3">
        <v>15</v>
      </c>
      <c r="N16" s="3" t="s">
        <v>39</v>
      </c>
      <c r="O16" s="3" t="s">
        <v>40</v>
      </c>
      <c r="P16" s="3" t="s">
        <v>30</v>
      </c>
      <c r="Q16" s="3">
        <v>2.78</v>
      </c>
      <c r="R16" s="3">
        <v>0.121</v>
      </c>
      <c r="S16" s="3">
        <v>1.35</v>
      </c>
      <c r="T16" s="3">
        <v>25.35</v>
      </c>
      <c r="U16" s="3">
        <v>5.85</v>
      </c>
      <c r="V16" s="3">
        <v>3.21</v>
      </c>
      <c r="W16" s="3">
        <v>30.41</v>
      </c>
      <c r="X16" s="3">
        <v>0.61</v>
      </c>
      <c r="Y16" s="4">
        <f>U16+W16</f>
        <v>36.26</v>
      </c>
      <c r="Z16" s="4">
        <f>(W16*(X16/100))+(U16*(V16/100))</f>
        <v>0.37328600000000001</v>
      </c>
      <c r="AA16" s="4">
        <f>Z16/Y16*100</f>
        <v>1.0294704908990624</v>
      </c>
      <c r="AB16" s="5">
        <f>(Y16+S16)/40</f>
        <v>0.94025000000000003</v>
      </c>
    </row>
    <row r="17" spans="1:28" x14ac:dyDescent="0.3">
      <c r="A17" s="2">
        <v>16</v>
      </c>
      <c r="B17" s="2">
        <v>16</v>
      </c>
      <c r="C17" s="2" t="s">
        <v>35</v>
      </c>
      <c r="D17" s="2" t="s">
        <v>36</v>
      </c>
      <c r="E17" s="2" t="s">
        <v>30</v>
      </c>
      <c r="F17" s="2">
        <v>17.98</v>
      </c>
      <c r="G17" s="2">
        <v>18.54</v>
      </c>
      <c r="H17" s="2">
        <v>8.83</v>
      </c>
      <c r="I17" s="2">
        <v>4.7</v>
      </c>
      <c r="J17" s="2">
        <v>9.19</v>
      </c>
      <c r="K17" s="2">
        <v>1.0900000000000001</v>
      </c>
      <c r="L17" s="3">
        <v>16</v>
      </c>
      <c r="M17" s="3">
        <v>16</v>
      </c>
      <c r="N17" s="3" t="s">
        <v>35</v>
      </c>
      <c r="O17" s="3" t="s">
        <v>36</v>
      </c>
      <c r="P17" s="3" t="s">
        <v>30</v>
      </c>
      <c r="Q17" s="3">
        <v>7.95</v>
      </c>
      <c r="R17" s="3">
        <v>0.26500000000000001</v>
      </c>
      <c r="S17" s="3">
        <v>17.98</v>
      </c>
      <c r="T17" s="3">
        <v>18.54</v>
      </c>
      <c r="U17" s="3">
        <v>8.83</v>
      </c>
      <c r="V17" s="3">
        <v>4.7</v>
      </c>
      <c r="W17" s="3">
        <v>9.19</v>
      </c>
      <c r="X17" s="3">
        <v>1.0900000000000001</v>
      </c>
      <c r="Y17" s="4">
        <f>U17+W17</f>
        <v>18.02</v>
      </c>
      <c r="Z17" s="4">
        <f>(W17*(X17/100))+(U17*(V17/100))</f>
        <v>0.515181</v>
      </c>
      <c r="AA17" s="4">
        <f>Z17/Y17*100</f>
        <v>2.858940066592675</v>
      </c>
      <c r="AB17" s="5">
        <f>(Y17+S17)/40</f>
        <v>0.9</v>
      </c>
    </row>
    <row r="18" spans="1:28" x14ac:dyDescent="0.3">
      <c r="A18" s="2">
        <v>17</v>
      </c>
      <c r="B18" s="2">
        <v>17</v>
      </c>
      <c r="C18" s="2" t="s">
        <v>31</v>
      </c>
      <c r="D18" s="2" t="s">
        <v>32</v>
      </c>
      <c r="E18" s="2" t="s">
        <v>30</v>
      </c>
      <c r="F18" s="2">
        <v>5.31</v>
      </c>
      <c r="G18" s="2">
        <v>23.64</v>
      </c>
      <c r="H18" s="2">
        <v>7.77</v>
      </c>
      <c r="I18" s="2">
        <v>7.17</v>
      </c>
      <c r="J18" s="2">
        <v>29.32</v>
      </c>
      <c r="K18" s="2">
        <v>0.99</v>
      </c>
      <c r="L18" s="3">
        <v>17</v>
      </c>
      <c r="M18" s="3">
        <v>17</v>
      </c>
      <c r="N18" s="3" t="s">
        <v>31</v>
      </c>
      <c r="O18" s="3" t="s">
        <v>32</v>
      </c>
      <c r="P18" s="3" t="s">
        <v>30</v>
      </c>
      <c r="Q18" s="3">
        <v>6.93</v>
      </c>
      <c r="R18" s="3">
        <v>0.27500000000000002</v>
      </c>
      <c r="S18" s="3">
        <v>5.31</v>
      </c>
      <c r="T18" s="3">
        <v>23.64</v>
      </c>
      <c r="U18" s="3">
        <v>7.77</v>
      </c>
      <c r="V18" s="3">
        <v>7.17</v>
      </c>
      <c r="W18" s="3">
        <v>29.32</v>
      </c>
      <c r="X18" s="3">
        <v>0.99</v>
      </c>
      <c r="Y18" s="4">
        <f>U18+W18</f>
        <v>37.090000000000003</v>
      </c>
      <c r="Z18" s="4">
        <f>(W18*(X18/100))+(U18*(V18/100))</f>
        <v>0.84737699999999994</v>
      </c>
      <c r="AA18" s="4">
        <f>Z18/Y18*100</f>
        <v>2.2846508492855211</v>
      </c>
      <c r="AB18" s="5">
        <f>(Y18+S18)/40</f>
        <v>1.06</v>
      </c>
    </row>
    <row r="19" spans="1:28" x14ac:dyDescent="0.3">
      <c r="A19" s="2">
        <v>18</v>
      </c>
      <c r="B19" s="2">
        <v>18</v>
      </c>
      <c r="C19" s="2" t="s">
        <v>39</v>
      </c>
      <c r="D19" s="2" t="s">
        <v>40</v>
      </c>
      <c r="E19" s="2" t="s">
        <v>30</v>
      </c>
      <c r="F19" s="2">
        <v>3.72</v>
      </c>
      <c r="G19" s="2">
        <v>19.739999999999998</v>
      </c>
      <c r="H19" s="2">
        <v>9.31</v>
      </c>
      <c r="I19" s="2">
        <v>2.52</v>
      </c>
      <c r="J19" s="2">
        <v>23.7</v>
      </c>
      <c r="K19" s="2">
        <v>0.49</v>
      </c>
      <c r="L19" s="3">
        <v>18</v>
      </c>
      <c r="M19" s="3">
        <v>18</v>
      </c>
      <c r="N19" s="3" t="s">
        <v>39</v>
      </c>
      <c r="O19" s="3" t="s">
        <v>40</v>
      </c>
      <c r="P19" s="3" t="s">
        <v>30</v>
      </c>
      <c r="Q19" s="3">
        <v>2.68</v>
      </c>
      <c r="R19" s="3">
        <v>0.13900000000000001</v>
      </c>
      <c r="S19" s="3">
        <v>3.72</v>
      </c>
      <c r="T19" s="3">
        <v>19.739999999999998</v>
      </c>
      <c r="U19" s="3">
        <v>9.31</v>
      </c>
      <c r="V19" s="3">
        <v>2.52</v>
      </c>
      <c r="W19" s="3">
        <v>23.7</v>
      </c>
      <c r="X19" s="3">
        <v>0.49</v>
      </c>
      <c r="Y19" s="4">
        <f>U19+W19</f>
        <v>33.01</v>
      </c>
      <c r="Z19" s="4">
        <f>(W19*(X19/100))+(U19*(V19/100))</f>
        <v>0.350742</v>
      </c>
      <c r="AA19" s="4">
        <f>Z19/Y19*100</f>
        <v>1.0625325658891245</v>
      </c>
      <c r="AB19" s="5">
        <f>(Y19+S19)/40</f>
        <v>0.9182499999999999</v>
      </c>
    </row>
    <row r="20" spans="1:28" x14ac:dyDescent="0.3">
      <c r="A20" s="2">
        <v>19</v>
      </c>
      <c r="B20" s="2">
        <v>19</v>
      </c>
      <c r="C20" s="2" t="s">
        <v>41</v>
      </c>
      <c r="D20" s="2" t="s">
        <v>42</v>
      </c>
      <c r="E20" s="2" t="s">
        <v>30</v>
      </c>
      <c r="F20" s="2">
        <v>4</v>
      </c>
      <c r="G20" s="2">
        <v>27.09</v>
      </c>
      <c r="H20" s="2">
        <v>5.18</v>
      </c>
      <c r="I20" s="2">
        <v>5.8</v>
      </c>
      <c r="J20" s="2">
        <v>28.51</v>
      </c>
      <c r="K20" s="2">
        <v>1.33</v>
      </c>
      <c r="L20" s="3">
        <v>19</v>
      </c>
      <c r="M20" s="3">
        <v>19</v>
      </c>
      <c r="N20" s="3" t="s">
        <v>41</v>
      </c>
      <c r="O20" s="3" t="s">
        <v>42</v>
      </c>
      <c r="P20" s="3" t="s">
        <v>30</v>
      </c>
      <c r="Q20" s="3">
        <v>4.74</v>
      </c>
      <c r="R20" s="3">
        <v>0.188</v>
      </c>
      <c r="S20" s="3">
        <v>4</v>
      </c>
      <c r="T20" s="3">
        <v>27.09</v>
      </c>
      <c r="U20" s="3">
        <v>5.18</v>
      </c>
      <c r="V20" s="3">
        <v>5.8</v>
      </c>
      <c r="W20" s="3">
        <v>28.51</v>
      </c>
      <c r="X20" s="3">
        <v>1.33</v>
      </c>
      <c r="Y20" s="4">
        <f>U20+W20</f>
        <v>33.69</v>
      </c>
      <c r="Z20" s="4">
        <f>(W20*(X20/100))+(U20*(V20/100))</f>
        <v>0.67962300000000009</v>
      </c>
      <c r="AA20" s="4">
        <f>Z20/Y20*100</f>
        <v>2.0172840605520928</v>
      </c>
      <c r="AB20" s="5">
        <f>(Y20+S20)/40</f>
        <v>0.94224999999999992</v>
      </c>
    </row>
    <row r="21" spans="1:28" x14ac:dyDescent="0.3">
      <c r="A21" s="2">
        <v>20</v>
      </c>
      <c r="B21" s="2">
        <v>49</v>
      </c>
      <c r="C21" s="2" t="s">
        <v>41</v>
      </c>
      <c r="D21" s="2" t="s">
        <v>42</v>
      </c>
      <c r="E21" s="2" t="s">
        <v>30</v>
      </c>
      <c r="F21" s="2">
        <v>2.4</v>
      </c>
      <c r="G21" s="2">
        <v>28.47</v>
      </c>
      <c r="H21" s="2">
        <v>6.07</v>
      </c>
      <c r="I21" s="2">
        <v>4.3499999999999996</v>
      </c>
      <c r="J21" s="2">
        <v>23.52</v>
      </c>
      <c r="K21" s="2">
        <v>1.43</v>
      </c>
      <c r="L21" s="3">
        <v>20</v>
      </c>
      <c r="M21" s="3">
        <v>49</v>
      </c>
      <c r="N21" s="3" t="s">
        <v>41</v>
      </c>
      <c r="O21" s="3" t="s">
        <v>42</v>
      </c>
      <c r="P21" s="3" t="s">
        <v>30</v>
      </c>
      <c r="Q21" s="3">
        <v>3.72</v>
      </c>
      <c r="R21" s="3">
        <v>0.156</v>
      </c>
      <c r="S21" s="3">
        <v>2.4</v>
      </c>
      <c r="T21" s="3">
        <v>28.47</v>
      </c>
      <c r="U21" s="3">
        <v>6.07</v>
      </c>
      <c r="V21" s="3">
        <v>4.3499999999999996</v>
      </c>
      <c r="W21" s="3">
        <v>23.52</v>
      </c>
      <c r="X21" s="3">
        <v>1.43</v>
      </c>
      <c r="Y21" s="4">
        <f>U21+W21</f>
        <v>29.59</v>
      </c>
      <c r="Z21" s="4">
        <f>(W21*(X21/100))+(U21*(V21/100))</f>
        <v>0.60038100000000005</v>
      </c>
      <c r="AA21" s="4">
        <f>Z21/Y21*100</f>
        <v>2.0289996620479895</v>
      </c>
      <c r="AB21" s="5">
        <f>(Y21+S21)/40</f>
        <v>0.79974999999999996</v>
      </c>
    </row>
    <row r="22" spans="1:28" x14ac:dyDescent="0.3">
      <c r="A22" s="2">
        <v>21</v>
      </c>
      <c r="B22" s="2">
        <v>69</v>
      </c>
      <c r="C22" s="2" t="s">
        <v>41</v>
      </c>
      <c r="D22" s="2" t="s">
        <v>42</v>
      </c>
      <c r="E22" s="2" t="s">
        <v>30</v>
      </c>
      <c r="F22" s="2">
        <v>3.79</v>
      </c>
      <c r="G22" s="2">
        <v>27.15</v>
      </c>
      <c r="H22" s="2">
        <v>6.04</v>
      </c>
      <c r="I22" s="2">
        <v>6.45</v>
      </c>
      <c r="J22" s="2">
        <v>27.71</v>
      </c>
      <c r="K22" s="2">
        <v>1.44</v>
      </c>
      <c r="L22" s="3">
        <v>21</v>
      </c>
      <c r="M22" s="3">
        <v>69</v>
      </c>
      <c r="N22" s="3" t="s">
        <v>41</v>
      </c>
      <c r="O22" s="3" t="s">
        <v>42</v>
      </c>
      <c r="P22" s="3" t="s">
        <v>30</v>
      </c>
      <c r="Q22" s="3">
        <v>3.97</v>
      </c>
      <c r="R22" s="3">
        <v>0.17599999999999999</v>
      </c>
      <c r="S22" s="3">
        <v>3.79</v>
      </c>
      <c r="T22" s="3">
        <v>27.15</v>
      </c>
      <c r="U22" s="3">
        <v>6.04</v>
      </c>
      <c r="V22" s="3">
        <v>6.45</v>
      </c>
      <c r="W22" s="3">
        <v>27.71</v>
      </c>
      <c r="X22" s="3">
        <v>1.44</v>
      </c>
      <c r="Y22" s="4">
        <f>U22+W22</f>
        <v>33.75</v>
      </c>
      <c r="Z22" s="4">
        <f>(W22*(X22/100))+(U22*(V22/100))</f>
        <v>0.78860400000000008</v>
      </c>
      <c r="AA22" s="4">
        <f>Z22/Y22*100</f>
        <v>2.3366044444444447</v>
      </c>
      <c r="AB22" s="5">
        <f>(Y22+S22)/40</f>
        <v>0.9385</v>
      </c>
    </row>
    <row r="23" spans="1:28" x14ac:dyDescent="0.3">
      <c r="A23" s="2">
        <v>22</v>
      </c>
      <c r="B23" s="2">
        <v>1</v>
      </c>
      <c r="C23" s="2" t="s">
        <v>28</v>
      </c>
      <c r="D23" s="2" t="s">
        <v>29</v>
      </c>
      <c r="E23" s="7" t="s">
        <v>49</v>
      </c>
      <c r="F23" s="2">
        <v>1.0900000000000001</v>
      </c>
      <c r="G23" s="2">
        <v>25.09</v>
      </c>
      <c r="H23" s="2">
        <v>6.51</v>
      </c>
      <c r="I23" s="2">
        <v>4.93</v>
      </c>
      <c r="J23" s="2">
        <v>30.11</v>
      </c>
      <c r="K23" s="2">
        <v>1.29</v>
      </c>
      <c r="L23" s="3">
        <v>22</v>
      </c>
      <c r="M23" s="3">
        <v>1</v>
      </c>
      <c r="N23" s="3" t="s">
        <v>28</v>
      </c>
      <c r="O23" s="3" t="s">
        <v>29</v>
      </c>
      <c r="P23" s="6" t="s">
        <v>49</v>
      </c>
      <c r="Q23" s="3">
        <v>2.83</v>
      </c>
      <c r="R23" s="3">
        <v>0.15</v>
      </c>
      <c r="S23" s="3">
        <v>1.0900000000000001</v>
      </c>
      <c r="T23" s="3">
        <v>25.09</v>
      </c>
      <c r="U23" s="3">
        <v>6.51</v>
      </c>
      <c r="V23" s="3">
        <v>4.93</v>
      </c>
      <c r="W23" s="3">
        <v>30.11</v>
      </c>
      <c r="X23" s="3">
        <v>1.29</v>
      </c>
      <c r="Y23" s="4">
        <f>U23+W23</f>
        <v>36.619999999999997</v>
      </c>
      <c r="Z23" s="4">
        <f>(W23*(X23/100))+(U23*(V23/100))</f>
        <v>0.70936200000000005</v>
      </c>
      <c r="AA23" s="4">
        <f>Z23/Y23*100</f>
        <v>1.9370890223921355</v>
      </c>
      <c r="AB23" s="5">
        <f>(Y23+S23)/40</f>
        <v>0.94274999999999998</v>
      </c>
    </row>
    <row r="24" spans="1:28" x14ac:dyDescent="0.3">
      <c r="A24" s="2">
        <v>23</v>
      </c>
      <c r="B24" s="2">
        <v>2</v>
      </c>
      <c r="C24" s="2" t="s">
        <v>31</v>
      </c>
      <c r="D24" s="2" t="s">
        <v>32</v>
      </c>
      <c r="E24" s="7" t="s">
        <v>49</v>
      </c>
      <c r="F24" s="2">
        <v>1.44</v>
      </c>
      <c r="G24" s="2">
        <v>24.65</v>
      </c>
      <c r="H24" s="2">
        <v>7.6</v>
      </c>
      <c r="I24" s="2">
        <v>3.87</v>
      </c>
      <c r="J24" s="2">
        <v>28.38</v>
      </c>
      <c r="K24" s="2">
        <v>1.1200000000000001</v>
      </c>
      <c r="L24" s="3">
        <v>23</v>
      </c>
      <c r="M24" s="3">
        <v>2</v>
      </c>
      <c r="N24" s="3" t="s">
        <v>31</v>
      </c>
      <c r="O24" s="3" t="s">
        <v>32</v>
      </c>
      <c r="P24" s="6" t="s">
        <v>49</v>
      </c>
      <c r="Q24" s="3">
        <v>3.04</v>
      </c>
      <c r="R24" s="3">
        <v>0.16</v>
      </c>
      <c r="S24" s="3">
        <v>1.44</v>
      </c>
      <c r="T24" s="3">
        <v>24.65</v>
      </c>
      <c r="U24" s="3">
        <v>7.6</v>
      </c>
      <c r="V24" s="3">
        <v>3.87</v>
      </c>
      <c r="W24" s="3">
        <v>28.38</v>
      </c>
      <c r="X24" s="3">
        <v>1.1200000000000001</v>
      </c>
      <c r="Y24" s="4">
        <f>U24+W24</f>
        <v>35.979999999999997</v>
      </c>
      <c r="Z24" s="4">
        <f>(W24*(X24/100))+(U24*(V24/100))</f>
        <v>0.61197600000000008</v>
      </c>
      <c r="AA24" s="4">
        <f>Z24/Y24*100</f>
        <v>1.7008782657031689</v>
      </c>
      <c r="AB24" s="5">
        <f>(Y24+S24)/40</f>
        <v>0.93549999999999989</v>
      </c>
    </row>
    <row r="25" spans="1:28" x14ac:dyDescent="0.3">
      <c r="A25" s="2">
        <v>24</v>
      </c>
      <c r="B25" s="2">
        <v>3</v>
      </c>
      <c r="C25" s="2" t="s">
        <v>33</v>
      </c>
      <c r="D25" s="2" t="s">
        <v>34</v>
      </c>
      <c r="E25" s="7" t="s">
        <v>49</v>
      </c>
      <c r="F25" s="2">
        <v>1.7</v>
      </c>
      <c r="G25" s="2">
        <v>22.54</v>
      </c>
      <c r="H25" s="2">
        <v>7.11</v>
      </c>
      <c r="I25" s="2">
        <v>3.34</v>
      </c>
      <c r="J25" s="2">
        <v>27.75</v>
      </c>
      <c r="K25" s="2">
        <v>1.17</v>
      </c>
      <c r="L25" s="3">
        <v>24</v>
      </c>
      <c r="M25" s="3">
        <v>3</v>
      </c>
      <c r="N25" s="3" t="s">
        <v>33</v>
      </c>
      <c r="O25" s="3" t="s">
        <v>34</v>
      </c>
      <c r="P25" s="6" t="s">
        <v>49</v>
      </c>
      <c r="Q25" s="3">
        <v>2.56</v>
      </c>
      <c r="R25" s="3">
        <v>0.13200000000000001</v>
      </c>
      <c r="S25" s="3">
        <v>1.7</v>
      </c>
      <c r="T25" s="3">
        <v>22.54</v>
      </c>
      <c r="U25" s="3">
        <v>7.11</v>
      </c>
      <c r="V25" s="3">
        <v>3.34</v>
      </c>
      <c r="W25" s="3">
        <v>27.75</v>
      </c>
      <c r="X25" s="3">
        <v>1.17</v>
      </c>
      <c r="Y25" s="4">
        <f>U25+W25</f>
        <v>34.86</v>
      </c>
      <c r="Z25" s="4">
        <f>(W25*(X25/100))+(U25*(V25/100))</f>
        <v>0.56214900000000001</v>
      </c>
      <c r="AA25" s="4">
        <f>Z25/Y25*100</f>
        <v>1.6125903614457833</v>
      </c>
      <c r="AB25" s="5">
        <f>(Y25+S25)/40</f>
        <v>0.91400000000000003</v>
      </c>
    </row>
    <row r="26" spans="1:28" x14ac:dyDescent="0.3">
      <c r="A26" s="2">
        <v>25</v>
      </c>
      <c r="B26" s="2">
        <v>4</v>
      </c>
      <c r="C26" s="2" t="s">
        <v>28</v>
      </c>
      <c r="D26" s="2" t="s">
        <v>29</v>
      </c>
      <c r="E26" s="7" t="s">
        <v>49</v>
      </c>
      <c r="F26" s="2">
        <v>1.3</v>
      </c>
      <c r="G26" s="2">
        <v>28.81</v>
      </c>
      <c r="H26" s="2">
        <v>8.09</v>
      </c>
      <c r="I26" s="2">
        <v>4.1500000000000004</v>
      </c>
      <c r="J26" s="2">
        <v>28.99</v>
      </c>
      <c r="K26" s="2">
        <v>0.96</v>
      </c>
      <c r="L26" s="3">
        <v>25</v>
      </c>
      <c r="M26" s="3">
        <v>4</v>
      </c>
      <c r="N26" s="3" t="s">
        <v>28</v>
      </c>
      <c r="O26" s="3" t="s">
        <v>29</v>
      </c>
      <c r="P26" s="6" t="s">
        <v>49</v>
      </c>
      <c r="Q26" s="3">
        <v>2.57</v>
      </c>
      <c r="R26" s="3">
        <v>0.16</v>
      </c>
      <c r="S26" s="3">
        <v>1.3</v>
      </c>
      <c r="T26" s="3">
        <v>28.81</v>
      </c>
      <c r="U26" s="3">
        <v>8.09</v>
      </c>
      <c r="V26" s="3">
        <v>4.1500000000000004</v>
      </c>
      <c r="W26" s="3">
        <v>28.99</v>
      </c>
      <c r="X26" s="3">
        <v>0.96</v>
      </c>
      <c r="Y26" s="4">
        <f>U26+W26</f>
        <v>37.08</v>
      </c>
      <c r="Z26" s="4">
        <f>(W26*(X26/100))+(U26*(V26/100))</f>
        <v>0.614039</v>
      </c>
      <c r="AA26" s="4">
        <f>Z26/Y26*100</f>
        <v>1.6559843581445526</v>
      </c>
      <c r="AB26" s="5">
        <f>(Y26+S26)/40</f>
        <v>0.95949999999999991</v>
      </c>
    </row>
    <row r="27" spans="1:28" x14ac:dyDescent="0.3">
      <c r="A27" s="2">
        <v>26</v>
      </c>
      <c r="B27" s="2">
        <v>5</v>
      </c>
      <c r="C27" s="2" t="s">
        <v>35</v>
      </c>
      <c r="D27" s="2" t="s">
        <v>36</v>
      </c>
      <c r="E27" s="7" t="s">
        <v>49</v>
      </c>
      <c r="F27" s="2">
        <v>1.94</v>
      </c>
      <c r="G27" s="2">
        <v>26.64</v>
      </c>
      <c r="H27" s="2">
        <v>8.16</v>
      </c>
      <c r="I27" s="2">
        <v>3.1</v>
      </c>
      <c r="J27" s="2">
        <v>28.26</v>
      </c>
      <c r="K27" s="2">
        <v>0.93</v>
      </c>
      <c r="L27" s="3">
        <v>26</v>
      </c>
      <c r="M27" s="3">
        <v>5</v>
      </c>
      <c r="N27" s="3" t="s">
        <v>35</v>
      </c>
      <c r="O27" s="3" t="s">
        <v>36</v>
      </c>
      <c r="P27" s="6" t="s">
        <v>49</v>
      </c>
      <c r="Q27" s="3">
        <v>2.23</v>
      </c>
      <c r="R27" s="3">
        <v>0.122</v>
      </c>
      <c r="S27" s="3">
        <v>1.94</v>
      </c>
      <c r="T27" s="3">
        <v>26.64</v>
      </c>
      <c r="U27" s="3">
        <v>8.16</v>
      </c>
      <c r="V27" s="3">
        <v>3.1</v>
      </c>
      <c r="W27" s="3">
        <v>28.26</v>
      </c>
      <c r="X27" s="3">
        <v>0.93</v>
      </c>
      <c r="Y27" s="4">
        <f>U27+W27</f>
        <v>36.42</v>
      </c>
      <c r="Z27" s="4">
        <f>(W27*(X27/100))+(U27*(V27/100))</f>
        <v>0.51577800000000007</v>
      </c>
      <c r="AA27" s="4">
        <f>Z27/Y27*100</f>
        <v>1.4161943986820429</v>
      </c>
      <c r="AB27" s="5">
        <f>(Y27+S27)/40</f>
        <v>0.95899999999999996</v>
      </c>
    </row>
    <row r="28" spans="1:28" x14ac:dyDescent="0.3">
      <c r="A28" s="2">
        <v>27</v>
      </c>
      <c r="B28" s="2">
        <v>6</v>
      </c>
      <c r="C28" s="2" t="s">
        <v>28</v>
      </c>
      <c r="D28" s="2" t="s">
        <v>29</v>
      </c>
      <c r="E28" s="7" t="s">
        <v>49</v>
      </c>
      <c r="F28" s="2">
        <v>0.99</v>
      </c>
      <c r="G28" s="2">
        <v>28.88</v>
      </c>
      <c r="H28" s="2">
        <v>8.58</v>
      </c>
      <c r="I28" s="2">
        <v>3.72</v>
      </c>
      <c r="J28" s="2">
        <v>27.22</v>
      </c>
      <c r="K28" s="2">
        <v>1.1599999999999999</v>
      </c>
      <c r="L28" s="3">
        <v>27</v>
      </c>
      <c r="M28" s="3">
        <v>6</v>
      </c>
      <c r="N28" s="3" t="s">
        <v>28</v>
      </c>
      <c r="O28" s="3" t="s">
        <v>29</v>
      </c>
      <c r="P28" s="6" t="s">
        <v>49</v>
      </c>
      <c r="Q28" s="3">
        <v>2.96</v>
      </c>
      <c r="R28" s="3">
        <v>0.17</v>
      </c>
      <c r="S28" s="3">
        <v>0.99</v>
      </c>
      <c r="T28" s="3">
        <v>28.88</v>
      </c>
      <c r="U28" s="3">
        <v>8.58</v>
      </c>
      <c r="V28" s="3">
        <v>3.72</v>
      </c>
      <c r="W28" s="3">
        <v>27.22</v>
      </c>
      <c r="X28" s="3">
        <v>1.1599999999999999</v>
      </c>
      <c r="Y28" s="4">
        <f>U28+W28</f>
        <v>35.799999999999997</v>
      </c>
      <c r="Z28" s="4">
        <f>(W28*(X28/100))+(U28*(V28/100))</f>
        <v>0.63492799999999994</v>
      </c>
      <c r="AA28" s="4">
        <f>Z28/Y28*100</f>
        <v>1.7735418994413408</v>
      </c>
      <c r="AB28" s="5">
        <f>(Y28+S28)/40</f>
        <v>0.91974999999999996</v>
      </c>
    </row>
    <row r="29" spans="1:28" x14ac:dyDescent="0.3">
      <c r="A29" s="2">
        <v>28</v>
      </c>
      <c r="B29" s="2">
        <v>7</v>
      </c>
      <c r="C29" s="2" t="s">
        <v>33</v>
      </c>
      <c r="D29" s="2" t="s">
        <v>34</v>
      </c>
      <c r="E29" s="7" t="s">
        <v>49</v>
      </c>
      <c r="F29" s="2">
        <v>0.64</v>
      </c>
      <c r="G29" s="2">
        <v>26.37</v>
      </c>
      <c r="H29" s="2">
        <v>8.6199999999999992</v>
      </c>
      <c r="I29" s="2">
        <v>2.3199999999999998</v>
      </c>
      <c r="J29" s="2">
        <v>28.02</v>
      </c>
      <c r="K29" s="2">
        <v>0.76</v>
      </c>
      <c r="L29" s="3">
        <v>28</v>
      </c>
      <c r="M29" s="3">
        <v>7</v>
      </c>
      <c r="N29" s="3" t="s">
        <v>33</v>
      </c>
      <c r="O29" s="3" t="s">
        <v>34</v>
      </c>
      <c r="P29" s="6" t="s">
        <v>49</v>
      </c>
      <c r="Q29" s="3">
        <v>1.87</v>
      </c>
      <c r="R29" s="3">
        <v>0.111</v>
      </c>
      <c r="S29" s="3">
        <v>0.64</v>
      </c>
      <c r="T29" s="3">
        <v>26.37</v>
      </c>
      <c r="U29" s="3">
        <v>8.6199999999999992</v>
      </c>
      <c r="V29" s="3">
        <v>2.3199999999999998</v>
      </c>
      <c r="W29" s="3">
        <v>28.02</v>
      </c>
      <c r="X29" s="3">
        <v>0.76</v>
      </c>
      <c r="Y29" s="4">
        <f>U29+W29</f>
        <v>36.64</v>
      </c>
      <c r="Z29" s="4">
        <f>(W29*(X29/100))+(U29*(V29/100))</f>
        <v>0.41293599999999997</v>
      </c>
      <c r="AA29" s="4">
        <f>Z29/Y29*100</f>
        <v>1.1270087336244541</v>
      </c>
      <c r="AB29" s="5">
        <f>(Y29+S29)/40</f>
        <v>0.93200000000000005</v>
      </c>
    </row>
    <row r="30" spans="1:28" x14ac:dyDescent="0.3">
      <c r="A30" s="2">
        <v>29</v>
      </c>
      <c r="B30" s="2">
        <v>8</v>
      </c>
      <c r="C30" s="2" t="s">
        <v>37</v>
      </c>
      <c r="D30" s="2" t="s">
        <v>38</v>
      </c>
      <c r="E30" s="7" t="s">
        <v>49</v>
      </c>
      <c r="F30" s="2">
        <v>1.08</v>
      </c>
      <c r="G30" s="2">
        <v>26.32</v>
      </c>
      <c r="H30" s="2">
        <v>11.57</v>
      </c>
      <c r="I30" s="2">
        <v>1.83</v>
      </c>
      <c r="J30" s="2">
        <v>23.15</v>
      </c>
      <c r="K30" s="2">
        <v>0.88</v>
      </c>
      <c r="L30" s="3">
        <v>29</v>
      </c>
      <c r="M30" s="3">
        <v>8</v>
      </c>
      <c r="N30" s="3" t="s">
        <v>37</v>
      </c>
      <c r="O30" s="3" t="s">
        <v>38</v>
      </c>
      <c r="P30" s="6" t="s">
        <v>49</v>
      </c>
      <c r="Q30" s="3">
        <v>2.0099999999999998</v>
      </c>
      <c r="R30" s="3">
        <v>0.12</v>
      </c>
      <c r="S30" s="3">
        <v>1.08</v>
      </c>
      <c r="T30" s="3">
        <v>26.32</v>
      </c>
      <c r="U30" s="3">
        <v>11.57</v>
      </c>
      <c r="V30" s="3">
        <v>1.83</v>
      </c>
      <c r="W30" s="3">
        <v>23.15</v>
      </c>
      <c r="X30" s="3">
        <v>0.88</v>
      </c>
      <c r="Y30" s="4">
        <f>U30+W30</f>
        <v>34.72</v>
      </c>
      <c r="Z30" s="4">
        <f>(W30*(X30/100))+(U30*(V30/100))</f>
        <v>0.41545100000000001</v>
      </c>
      <c r="AA30" s="4">
        <f>Z30/Y30*100</f>
        <v>1.1965754608294932</v>
      </c>
      <c r="AB30" s="5">
        <f>(Y30+S30)/40</f>
        <v>0.89499999999999991</v>
      </c>
    </row>
    <row r="31" spans="1:28" x14ac:dyDescent="0.3">
      <c r="A31" s="2">
        <v>30</v>
      </c>
      <c r="B31" s="2">
        <v>9</v>
      </c>
      <c r="C31" s="2" t="s">
        <v>39</v>
      </c>
      <c r="D31" s="2" t="s">
        <v>40</v>
      </c>
      <c r="E31" s="7" t="s">
        <v>49</v>
      </c>
      <c r="F31" s="2">
        <v>0.66</v>
      </c>
      <c r="G31" s="2">
        <v>25.21</v>
      </c>
      <c r="H31" s="2">
        <v>7.96</v>
      </c>
      <c r="I31" s="2">
        <v>1.51</v>
      </c>
      <c r="J31" s="2">
        <v>27.78</v>
      </c>
      <c r="K31" s="2">
        <v>0.3</v>
      </c>
      <c r="L31" s="3">
        <v>30</v>
      </c>
      <c r="M31" s="3">
        <v>9</v>
      </c>
      <c r="N31" s="3" t="s">
        <v>39</v>
      </c>
      <c r="O31" s="3" t="s">
        <v>40</v>
      </c>
      <c r="P31" s="6" t="s">
        <v>49</v>
      </c>
      <c r="Q31" s="3">
        <v>1.17</v>
      </c>
      <c r="R31" s="3">
        <v>5.8000000000000003E-2</v>
      </c>
      <c r="S31" s="3">
        <v>0.66</v>
      </c>
      <c r="T31" s="3">
        <v>25.21</v>
      </c>
      <c r="U31" s="3">
        <v>7.96</v>
      </c>
      <c r="V31" s="3">
        <v>1.51</v>
      </c>
      <c r="W31" s="3">
        <v>27.78</v>
      </c>
      <c r="X31" s="3">
        <v>0.3</v>
      </c>
      <c r="Y31" s="4">
        <f>U31+W31</f>
        <v>35.74</v>
      </c>
      <c r="Z31" s="4">
        <f>(W31*(X31/100))+(U31*(V31/100))</f>
        <v>0.20353599999999999</v>
      </c>
      <c r="AA31" s="4">
        <f>Z31/Y31*100</f>
        <v>0.56949076664801335</v>
      </c>
      <c r="AB31" s="5">
        <f>(Y31+S31)/40</f>
        <v>0.90999999999999992</v>
      </c>
    </row>
    <row r="32" spans="1:28" x14ac:dyDescent="0.3">
      <c r="A32" s="2">
        <v>31</v>
      </c>
      <c r="B32" s="2">
        <v>10</v>
      </c>
      <c r="C32" s="2" t="s">
        <v>35</v>
      </c>
      <c r="D32" s="2" t="s">
        <v>36</v>
      </c>
      <c r="E32" s="7" t="s">
        <v>49</v>
      </c>
      <c r="F32" s="2">
        <v>2.04</v>
      </c>
      <c r="G32" s="2">
        <v>24.65</v>
      </c>
      <c r="H32" s="2">
        <v>11.16</v>
      </c>
      <c r="I32" s="2">
        <v>1.61</v>
      </c>
      <c r="J32" s="2">
        <v>22.9</v>
      </c>
      <c r="K32" s="2">
        <v>0.63</v>
      </c>
      <c r="L32" s="3">
        <v>31</v>
      </c>
      <c r="M32" s="3">
        <v>10</v>
      </c>
      <c r="N32" s="3" t="s">
        <v>35</v>
      </c>
      <c r="O32" s="3" t="s">
        <v>36</v>
      </c>
      <c r="P32" s="6" t="s">
        <v>49</v>
      </c>
      <c r="Q32" s="3">
        <v>2.25</v>
      </c>
      <c r="R32" s="3">
        <v>0.10100000000000001</v>
      </c>
      <c r="S32" s="3">
        <v>2.04</v>
      </c>
      <c r="T32" s="3">
        <v>24.65</v>
      </c>
      <c r="U32" s="3">
        <v>11.16</v>
      </c>
      <c r="V32" s="3">
        <v>1.61</v>
      </c>
      <c r="W32" s="3">
        <v>22.9</v>
      </c>
      <c r="X32" s="3">
        <v>0.63</v>
      </c>
      <c r="Y32" s="4">
        <f>U32+W32</f>
        <v>34.06</v>
      </c>
      <c r="Z32" s="4">
        <f>(W32*(X32/100))+(U32*(V32/100))</f>
        <v>0.32394599999999996</v>
      </c>
      <c r="AA32" s="4">
        <f>Z32/Y32*100</f>
        <v>0.95110393423370498</v>
      </c>
      <c r="AB32" s="5">
        <f>(Y32+S32)/40</f>
        <v>0.90250000000000008</v>
      </c>
    </row>
    <row r="33" spans="1:28" x14ac:dyDescent="0.3">
      <c r="A33" s="2">
        <v>32</v>
      </c>
      <c r="B33" s="2">
        <v>11</v>
      </c>
      <c r="C33" s="2" t="s">
        <v>33</v>
      </c>
      <c r="D33" s="2" t="s">
        <v>34</v>
      </c>
      <c r="E33" s="7" t="s">
        <v>49</v>
      </c>
      <c r="F33" s="2">
        <v>1.68</v>
      </c>
      <c r="G33" s="2">
        <v>21.61</v>
      </c>
      <c r="H33" s="2">
        <v>13</v>
      </c>
      <c r="I33" s="2">
        <v>1.92</v>
      </c>
      <c r="J33" s="2">
        <v>21.76</v>
      </c>
      <c r="K33" s="2">
        <v>0.73</v>
      </c>
      <c r="L33" s="3">
        <v>32</v>
      </c>
      <c r="M33" s="3">
        <v>11</v>
      </c>
      <c r="N33" s="3" t="s">
        <v>33</v>
      </c>
      <c r="O33" s="3" t="s">
        <v>34</v>
      </c>
      <c r="P33" s="6" t="s">
        <v>49</v>
      </c>
      <c r="Q33" s="3">
        <v>2.75</v>
      </c>
      <c r="R33" s="3">
        <v>0.13200000000000001</v>
      </c>
      <c r="S33" s="3">
        <v>1.68</v>
      </c>
      <c r="T33" s="3">
        <v>21.61</v>
      </c>
      <c r="U33" s="3">
        <v>13</v>
      </c>
      <c r="V33" s="3">
        <v>1.92</v>
      </c>
      <c r="W33" s="3">
        <v>21.76</v>
      </c>
      <c r="X33" s="3">
        <v>0.73</v>
      </c>
      <c r="Y33" s="4">
        <f>U33+W33</f>
        <v>34.760000000000005</v>
      </c>
      <c r="Z33" s="4">
        <f>(W33*(X33/100))+(U33*(V33/100))</f>
        <v>0.40844800000000003</v>
      </c>
      <c r="AA33" s="4">
        <f>Z33/Y33*100</f>
        <v>1.1750517836593786</v>
      </c>
      <c r="AB33" s="5">
        <f>(Y33+S33)/40</f>
        <v>0.91100000000000014</v>
      </c>
    </row>
    <row r="34" spans="1:28" x14ac:dyDescent="0.3">
      <c r="A34" s="2">
        <v>33</v>
      </c>
      <c r="B34" s="2">
        <v>12</v>
      </c>
      <c r="C34" s="2" t="s">
        <v>37</v>
      </c>
      <c r="D34" s="2" t="s">
        <v>38</v>
      </c>
      <c r="E34" s="7" t="s">
        <v>49</v>
      </c>
      <c r="F34" s="2">
        <v>1.61</v>
      </c>
      <c r="G34" s="2">
        <v>23.74</v>
      </c>
      <c r="H34" s="2">
        <v>9.2100000000000009</v>
      </c>
      <c r="I34" s="2">
        <v>3.52</v>
      </c>
      <c r="J34" s="2">
        <v>25.45</v>
      </c>
      <c r="K34" s="2">
        <v>1.03</v>
      </c>
      <c r="L34" s="3">
        <v>33</v>
      </c>
      <c r="M34" s="3">
        <v>12</v>
      </c>
      <c r="N34" s="3" t="s">
        <v>37</v>
      </c>
      <c r="O34" s="3" t="s">
        <v>38</v>
      </c>
      <c r="P34" s="6" t="s">
        <v>49</v>
      </c>
      <c r="Q34" s="3">
        <v>2.94</v>
      </c>
      <c r="R34" s="3">
        <v>0.14299999999999999</v>
      </c>
      <c r="S34" s="3">
        <v>1.61</v>
      </c>
      <c r="T34" s="3">
        <v>23.74</v>
      </c>
      <c r="U34" s="3">
        <v>9.2100000000000009</v>
      </c>
      <c r="V34" s="3">
        <v>3.52</v>
      </c>
      <c r="W34" s="3">
        <v>25.45</v>
      </c>
      <c r="X34" s="3">
        <v>1.03</v>
      </c>
      <c r="Y34" s="4">
        <f>U34+W34</f>
        <v>34.659999999999997</v>
      </c>
      <c r="Z34" s="4">
        <f>(W34*(X34/100))+(U34*(V34/100))</f>
        <v>0.58632700000000004</v>
      </c>
      <c r="AA34" s="4">
        <f>Z34/Y34*100</f>
        <v>1.6916532025389501</v>
      </c>
      <c r="AB34" s="5">
        <f>(Y34+S34)/40</f>
        <v>0.90674999999999994</v>
      </c>
    </row>
    <row r="35" spans="1:28" x14ac:dyDescent="0.3">
      <c r="A35" s="2">
        <v>34</v>
      </c>
      <c r="B35" s="2">
        <v>13</v>
      </c>
      <c r="C35" s="2" t="s">
        <v>31</v>
      </c>
      <c r="D35" s="2" t="s">
        <v>32</v>
      </c>
      <c r="E35" s="7" t="s">
        <v>49</v>
      </c>
      <c r="F35" s="2">
        <v>2.2999999999999998</v>
      </c>
      <c r="G35" s="2">
        <v>22.84</v>
      </c>
      <c r="H35" s="2">
        <v>11.04</v>
      </c>
      <c r="I35" s="2">
        <v>2.59</v>
      </c>
      <c r="J35" s="2">
        <v>23.7</v>
      </c>
      <c r="K35" s="2">
        <v>0.84</v>
      </c>
      <c r="L35" s="3">
        <v>34</v>
      </c>
      <c r="M35" s="3">
        <v>13</v>
      </c>
      <c r="N35" s="3" t="s">
        <v>31</v>
      </c>
      <c r="O35" s="3" t="s">
        <v>32</v>
      </c>
      <c r="P35" s="6" t="s">
        <v>49</v>
      </c>
      <c r="Q35" s="3">
        <v>3.24</v>
      </c>
      <c r="R35" s="3">
        <v>0.15</v>
      </c>
      <c r="S35" s="3">
        <v>2.2999999999999998</v>
      </c>
      <c r="T35" s="3">
        <v>22.84</v>
      </c>
      <c r="U35" s="3">
        <v>11.04</v>
      </c>
      <c r="V35" s="3">
        <v>2.59</v>
      </c>
      <c r="W35" s="3">
        <v>23.7</v>
      </c>
      <c r="X35" s="3">
        <v>0.84</v>
      </c>
      <c r="Y35" s="4">
        <f>U35+W35</f>
        <v>34.739999999999995</v>
      </c>
      <c r="Z35" s="4">
        <f>(W35*(X35/100))+(U35*(V35/100))</f>
        <v>0.48501599999999995</v>
      </c>
      <c r="AA35" s="4">
        <f>Z35/Y35*100</f>
        <v>1.3961312607944734</v>
      </c>
      <c r="AB35" s="5">
        <f>(Y35+S35)/40</f>
        <v>0.92599999999999982</v>
      </c>
    </row>
    <row r="36" spans="1:28" x14ac:dyDescent="0.3">
      <c r="A36" s="2">
        <v>35</v>
      </c>
      <c r="B36" s="2">
        <v>14</v>
      </c>
      <c r="C36" s="2" t="s">
        <v>37</v>
      </c>
      <c r="D36" s="2" t="s">
        <v>38</v>
      </c>
      <c r="E36" s="7" t="s">
        <v>49</v>
      </c>
      <c r="F36" s="2">
        <v>1.24</v>
      </c>
      <c r="G36" s="2">
        <v>27.48</v>
      </c>
      <c r="H36" s="2">
        <v>6.26</v>
      </c>
      <c r="I36" s="2">
        <v>3.06</v>
      </c>
      <c r="J36" s="2">
        <v>30.13</v>
      </c>
      <c r="K36" s="2">
        <v>0.68</v>
      </c>
      <c r="L36" s="3">
        <v>35</v>
      </c>
      <c r="M36" s="3">
        <v>14</v>
      </c>
      <c r="N36" s="3" t="s">
        <v>37</v>
      </c>
      <c r="O36" s="3" t="s">
        <v>38</v>
      </c>
      <c r="P36" s="6" t="s">
        <v>49</v>
      </c>
      <c r="Q36" s="3">
        <v>1.95</v>
      </c>
      <c r="R36" s="3">
        <v>9.6000000000000002E-2</v>
      </c>
      <c r="S36" s="3">
        <v>1.24</v>
      </c>
      <c r="T36" s="3">
        <v>27.48</v>
      </c>
      <c r="U36" s="3">
        <v>6.26</v>
      </c>
      <c r="V36" s="3">
        <v>3.06</v>
      </c>
      <c r="W36" s="3">
        <v>30.13</v>
      </c>
      <c r="X36" s="3">
        <v>0.68</v>
      </c>
      <c r="Y36" s="4">
        <f>U36+W36</f>
        <v>36.39</v>
      </c>
      <c r="Z36" s="4">
        <f>(W36*(X36/100))+(U36*(V36/100))</f>
        <v>0.39644000000000001</v>
      </c>
      <c r="AA36" s="4">
        <f>Z36/Y36*100</f>
        <v>1.0894201703764772</v>
      </c>
      <c r="AB36" s="5">
        <f>(Y36+S36)/40</f>
        <v>0.94075000000000009</v>
      </c>
    </row>
    <row r="37" spans="1:28" x14ac:dyDescent="0.3">
      <c r="A37" s="2">
        <v>36</v>
      </c>
      <c r="B37" s="2">
        <v>15</v>
      </c>
      <c r="C37" s="2" t="s">
        <v>39</v>
      </c>
      <c r="D37" s="2" t="s">
        <v>40</v>
      </c>
      <c r="E37" s="7" t="s">
        <v>49</v>
      </c>
      <c r="F37" s="2">
        <v>0.94</v>
      </c>
      <c r="G37" s="2">
        <v>30.65</v>
      </c>
      <c r="H37" s="2">
        <v>7.2</v>
      </c>
      <c r="I37" s="2">
        <v>2.42</v>
      </c>
      <c r="J37" s="2">
        <v>29.76</v>
      </c>
      <c r="K37" s="2">
        <v>0.57999999999999996</v>
      </c>
      <c r="L37" s="3">
        <v>36</v>
      </c>
      <c r="M37" s="3">
        <v>15</v>
      </c>
      <c r="N37" s="3" t="s">
        <v>39</v>
      </c>
      <c r="O37" s="3" t="s">
        <v>40</v>
      </c>
      <c r="P37" s="6" t="s">
        <v>49</v>
      </c>
      <c r="Q37" s="3">
        <v>2.0299999999999998</v>
      </c>
      <c r="R37" s="3">
        <v>9.8000000000000004E-2</v>
      </c>
      <c r="S37" s="3">
        <v>0.94</v>
      </c>
      <c r="T37" s="3">
        <v>30.65</v>
      </c>
      <c r="U37" s="3">
        <v>7.2</v>
      </c>
      <c r="V37" s="3">
        <v>2.42</v>
      </c>
      <c r="W37" s="3">
        <v>29.76</v>
      </c>
      <c r="X37" s="3">
        <v>0.57999999999999996</v>
      </c>
      <c r="Y37" s="4">
        <f>U37+W37</f>
        <v>36.96</v>
      </c>
      <c r="Z37" s="4">
        <f>(W37*(X37/100))+(U37*(V37/100))</f>
        <v>0.34684799999999999</v>
      </c>
      <c r="AA37" s="4">
        <f>Z37/Y37*100</f>
        <v>0.93844155844155841</v>
      </c>
      <c r="AB37" s="5">
        <f>(Y37+S37)/40</f>
        <v>0.94750000000000001</v>
      </c>
    </row>
    <row r="38" spans="1:28" x14ac:dyDescent="0.3">
      <c r="A38" s="2">
        <v>37</v>
      </c>
      <c r="B38" s="2">
        <v>16</v>
      </c>
      <c r="C38" s="2" t="s">
        <v>35</v>
      </c>
      <c r="D38" s="2" t="s">
        <v>36</v>
      </c>
      <c r="E38" s="7" t="s">
        <v>49</v>
      </c>
      <c r="F38" s="2">
        <v>4.2</v>
      </c>
      <c r="G38" s="2">
        <v>29.8</v>
      </c>
      <c r="H38" s="2">
        <v>8.36</v>
      </c>
      <c r="I38" s="2">
        <v>5.61</v>
      </c>
      <c r="J38" s="2">
        <v>25.3</v>
      </c>
      <c r="K38" s="2">
        <v>1.46</v>
      </c>
      <c r="L38" s="3">
        <v>37</v>
      </c>
      <c r="M38" s="3">
        <v>16</v>
      </c>
      <c r="N38" s="3" t="s">
        <v>35</v>
      </c>
      <c r="O38" s="3" t="s">
        <v>36</v>
      </c>
      <c r="P38" s="6" t="s">
        <v>49</v>
      </c>
      <c r="Q38" s="3">
        <v>5.9</v>
      </c>
      <c r="R38" s="3">
        <v>0.19</v>
      </c>
      <c r="S38" s="3">
        <v>4.2</v>
      </c>
      <c r="T38" s="3">
        <v>29.8</v>
      </c>
      <c r="U38" s="3">
        <v>8.36</v>
      </c>
      <c r="V38" s="3">
        <v>5.61</v>
      </c>
      <c r="W38" s="3">
        <v>25.3</v>
      </c>
      <c r="X38" s="3">
        <v>1.46</v>
      </c>
      <c r="Y38" s="4">
        <f>U38+W38</f>
        <v>33.659999999999997</v>
      </c>
      <c r="Z38" s="4">
        <f>(W38*(X38/100))+(U38*(V38/100))</f>
        <v>0.83837600000000001</v>
      </c>
      <c r="AA38" s="4">
        <f>Z38/Y38*100</f>
        <v>2.4907189542483663</v>
      </c>
      <c r="AB38" s="5">
        <f>(Y38+S38)/40</f>
        <v>0.94650000000000001</v>
      </c>
    </row>
    <row r="39" spans="1:28" x14ac:dyDescent="0.3">
      <c r="A39" s="2">
        <v>38</v>
      </c>
      <c r="B39" s="2">
        <v>17</v>
      </c>
      <c r="C39" s="2" t="s">
        <v>31</v>
      </c>
      <c r="D39" s="2" t="s">
        <v>32</v>
      </c>
      <c r="E39" s="7" t="s">
        <v>49</v>
      </c>
      <c r="F39" s="2">
        <v>0.99</v>
      </c>
      <c r="G39" s="2">
        <v>30.09</v>
      </c>
      <c r="H39" s="2">
        <v>6.09</v>
      </c>
      <c r="I39" s="2">
        <v>4.18</v>
      </c>
      <c r="J39" s="2">
        <v>31.04</v>
      </c>
      <c r="K39" s="2">
        <v>0.84</v>
      </c>
      <c r="L39" s="3">
        <v>38</v>
      </c>
      <c r="M39" s="3">
        <v>17</v>
      </c>
      <c r="N39" s="3" t="s">
        <v>31</v>
      </c>
      <c r="O39" s="3" t="s">
        <v>32</v>
      </c>
      <c r="P39" s="6" t="s">
        <v>49</v>
      </c>
      <c r="Q39" s="3">
        <v>2.63</v>
      </c>
      <c r="R39" s="3">
        <v>0.158</v>
      </c>
      <c r="S39" s="3">
        <v>0.99</v>
      </c>
      <c r="T39" s="3">
        <v>30.09</v>
      </c>
      <c r="U39" s="3">
        <v>6.09</v>
      </c>
      <c r="V39" s="3">
        <v>4.18</v>
      </c>
      <c r="W39" s="3">
        <v>31.04</v>
      </c>
      <c r="X39" s="3">
        <v>1.1100000000000001</v>
      </c>
      <c r="Y39" s="4">
        <f>U39+W39</f>
        <v>37.129999999999995</v>
      </c>
      <c r="Z39" s="4">
        <f>(W39*(X39/100))+(U39*(V39/100))</f>
        <v>0.59910599999999992</v>
      </c>
      <c r="AA39" s="4">
        <f>Z39/Y39*100</f>
        <v>1.6135362240775653</v>
      </c>
      <c r="AB39" s="5">
        <f>(Y39+S39)/40</f>
        <v>0.95299999999999996</v>
      </c>
    </row>
    <row r="40" spans="1:28" x14ac:dyDescent="0.3">
      <c r="A40" s="2">
        <v>39</v>
      </c>
      <c r="B40" s="2">
        <v>18</v>
      </c>
      <c r="C40" s="2" t="s">
        <v>39</v>
      </c>
      <c r="D40" s="2" t="s">
        <v>40</v>
      </c>
      <c r="E40" s="7" t="s">
        <v>49</v>
      </c>
      <c r="F40" s="2">
        <v>2.54</v>
      </c>
      <c r="G40" s="2">
        <v>22.03</v>
      </c>
      <c r="H40" s="2">
        <v>11.24</v>
      </c>
      <c r="I40" s="2">
        <v>2.89</v>
      </c>
      <c r="J40" s="2">
        <v>23.39</v>
      </c>
      <c r="K40" s="2">
        <v>0.51</v>
      </c>
      <c r="L40" s="3">
        <v>39</v>
      </c>
      <c r="M40" s="3">
        <v>18</v>
      </c>
      <c r="N40" s="3" t="s">
        <v>39</v>
      </c>
      <c r="O40" s="3" t="s">
        <v>40</v>
      </c>
      <c r="P40" s="6" t="s">
        <v>49</v>
      </c>
      <c r="Q40" s="3">
        <v>3.3</v>
      </c>
      <c r="R40" s="3">
        <v>0.14599999999999999</v>
      </c>
      <c r="S40" s="3">
        <v>2.54</v>
      </c>
      <c r="T40" s="3">
        <v>22.03</v>
      </c>
      <c r="U40" s="3">
        <v>11.24</v>
      </c>
      <c r="V40" s="3">
        <v>2.89</v>
      </c>
      <c r="W40" s="3">
        <v>23.39</v>
      </c>
      <c r="X40" s="3">
        <v>0.51</v>
      </c>
      <c r="Y40" s="4">
        <f>U40+W40</f>
        <v>34.630000000000003</v>
      </c>
      <c r="Z40" s="4">
        <f>(W40*(X40/100))+(U40*(V40/100))</f>
        <v>0.44412499999999999</v>
      </c>
      <c r="AA40" s="4">
        <f>Z40/Y40*100</f>
        <v>1.2824862835691595</v>
      </c>
      <c r="AB40" s="5">
        <f>(Y40+S40)/40</f>
        <v>0.92925000000000002</v>
      </c>
    </row>
    <row r="41" spans="1:28" x14ac:dyDescent="0.3">
      <c r="A41" s="2">
        <v>40</v>
      </c>
      <c r="B41" s="2">
        <v>19</v>
      </c>
      <c r="C41" s="2" t="s">
        <v>41</v>
      </c>
      <c r="D41" s="2" t="s">
        <v>42</v>
      </c>
      <c r="E41" s="7" t="s">
        <v>49</v>
      </c>
      <c r="F41" s="2">
        <v>1.17</v>
      </c>
      <c r="G41" s="2">
        <v>30.61</v>
      </c>
      <c r="H41" s="2">
        <v>4.17</v>
      </c>
      <c r="I41" s="2">
        <v>4.5199999999999996</v>
      </c>
      <c r="J41" s="2">
        <v>33.380000000000003</v>
      </c>
      <c r="K41" s="2">
        <v>0.95</v>
      </c>
      <c r="L41" s="3">
        <v>40</v>
      </c>
      <c r="M41" s="3">
        <v>19</v>
      </c>
      <c r="N41" s="3" t="s">
        <v>41</v>
      </c>
      <c r="O41" s="3" t="s">
        <v>42</v>
      </c>
      <c r="P41" s="6" t="s">
        <v>49</v>
      </c>
      <c r="Q41" s="3">
        <v>2.69</v>
      </c>
      <c r="R41" s="3">
        <v>0.14499999999999999</v>
      </c>
      <c r="S41" s="3">
        <v>1.17</v>
      </c>
      <c r="T41" s="3">
        <v>30.61</v>
      </c>
      <c r="U41" s="3">
        <v>4.17</v>
      </c>
      <c r="V41" s="3">
        <v>4.5199999999999996</v>
      </c>
      <c r="W41" s="3">
        <v>33.380000000000003</v>
      </c>
      <c r="X41" s="3">
        <v>0.95</v>
      </c>
      <c r="Y41" s="4">
        <f>U41+W41</f>
        <v>37.550000000000004</v>
      </c>
      <c r="Z41" s="4">
        <f>(W41*(X41/100))+(U41*(V41/100))</f>
        <v>0.50559399999999999</v>
      </c>
      <c r="AA41" s="4">
        <f>Z41/Y41*100</f>
        <v>1.346455392809587</v>
      </c>
      <c r="AB41" s="5">
        <f>(Y41+S41)/40</f>
        <v>0.96800000000000019</v>
      </c>
    </row>
    <row r="42" spans="1:28" x14ac:dyDescent="0.3">
      <c r="A42" s="2">
        <v>41</v>
      </c>
      <c r="B42" s="2">
        <v>49</v>
      </c>
      <c r="C42" s="2" t="s">
        <v>41</v>
      </c>
      <c r="D42" s="2" t="s">
        <v>42</v>
      </c>
      <c r="E42" s="7" t="s">
        <v>49</v>
      </c>
      <c r="F42" s="2">
        <v>0.43</v>
      </c>
      <c r="G42" s="2">
        <v>31.97</v>
      </c>
      <c r="H42" s="2">
        <v>5.4</v>
      </c>
      <c r="I42" s="2">
        <v>2.21</v>
      </c>
      <c r="J42" s="2">
        <v>31.63</v>
      </c>
      <c r="K42" s="2">
        <v>0.55000000000000004</v>
      </c>
      <c r="L42" s="3">
        <v>41</v>
      </c>
      <c r="M42" s="3">
        <v>49</v>
      </c>
      <c r="N42" s="3" t="s">
        <v>41</v>
      </c>
      <c r="O42" s="3" t="s">
        <v>42</v>
      </c>
      <c r="P42" s="6" t="s">
        <v>49</v>
      </c>
      <c r="Q42" s="3">
        <v>1.67</v>
      </c>
      <c r="R42" s="3">
        <v>0.151</v>
      </c>
      <c r="S42" s="3">
        <v>0.43</v>
      </c>
      <c r="T42" s="3">
        <v>31.97</v>
      </c>
      <c r="U42" s="3">
        <v>5.4</v>
      </c>
      <c r="V42" s="3">
        <v>2.21</v>
      </c>
      <c r="W42" s="3">
        <v>31.63</v>
      </c>
      <c r="X42" s="3">
        <v>0.55000000000000004</v>
      </c>
      <c r="Y42" s="4">
        <f>U42+W42</f>
        <v>37.03</v>
      </c>
      <c r="Z42" s="4">
        <f>(W42*(X42/100))+(U42*(V42/100))</f>
        <v>0.29330500000000004</v>
      </c>
      <c r="AA42" s="4">
        <f>Z42/Y42*100</f>
        <v>0.79207399405887124</v>
      </c>
      <c r="AB42" s="5">
        <f>(Y42+S42)/40</f>
        <v>0.9365</v>
      </c>
    </row>
    <row r="43" spans="1:28" x14ac:dyDescent="0.3">
      <c r="A43" s="2">
        <v>42</v>
      </c>
      <c r="B43" s="2">
        <v>69</v>
      </c>
      <c r="C43" s="2" t="s">
        <v>41</v>
      </c>
      <c r="D43" s="2" t="s">
        <v>42</v>
      </c>
      <c r="E43" s="7" t="s">
        <v>49</v>
      </c>
      <c r="F43" s="2">
        <v>2.0099999999999998</v>
      </c>
      <c r="G43" s="2">
        <v>27.13</v>
      </c>
      <c r="H43" s="2">
        <v>5.2</v>
      </c>
      <c r="I43" s="2">
        <v>5.16</v>
      </c>
      <c r="J43" s="2">
        <v>30.88</v>
      </c>
      <c r="K43" s="2">
        <v>0.75</v>
      </c>
      <c r="L43" s="3">
        <v>42</v>
      </c>
      <c r="M43" s="3">
        <v>69</v>
      </c>
      <c r="N43" s="3" t="s">
        <v>41</v>
      </c>
      <c r="O43" s="3" t="s">
        <v>42</v>
      </c>
      <c r="P43" s="6" t="s">
        <v>49</v>
      </c>
      <c r="Q43" s="3">
        <v>3.16</v>
      </c>
      <c r="R43" s="3">
        <v>0.16400000000000001</v>
      </c>
      <c r="S43" s="3">
        <v>2.0099999999999998</v>
      </c>
      <c r="T43" s="3">
        <v>27.13</v>
      </c>
      <c r="U43" s="3">
        <v>5.2</v>
      </c>
      <c r="V43" s="3">
        <v>5.16</v>
      </c>
      <c r="W43" s="3">
        <v>30.88</v>
      </c>
      <c r="X43" s="3">
        <v>0.85</v>
      </c>
      <c r="Y43" s="4">
        <f>U43+W43</f>
        <v>36.08</v>
      </c>
      <c r="Z43" s="4">
        <f>(W43*(X43/100))+(U43*(V43/100))</f>
        <v>0.53079999999999994</v>
      </c>
      <c r="AA43" s="4">
        <f>Z43/Y43*100</f>
        <v>1.4711751662971175</v>
      </c>
      <c r="AB43" s="5">
        <f>(Y43+S43)/40</f>
        <v>0.95224999999999993</v>
      </c>
    </row>
    <row r="44" spans="1:28" x14ac:dyDescent="0.3">
      <c r="Y44" s="4"/>
      <c r="Z44" s="4"/>
      <c r="AA44" s="4"/>
    </row>
    <row r="45" spans="1:28" x14ac:dyDescent="0.3">
      <c r="Y45" s="4"/>
      <c r="Z45" s="4"/>
      <c r="AA45" s="4"/>
    </row>
    <row r="46" spans="1:28" x14ac:dyDescent="0.3">
      <c r="Y46" s="4"/>
      <c r="Z46" s="4"/>
      <c r="AA46" s="4"/>
    </row>
    <row r="47" spans="1:28" x14ac:dyDescent="0.3">
      <c r="Y47" s="4"/>
      <c r="Z47" s="4"/>
      <c r="AA47" s="4"/>
    </row>
    <row r="48" spans="1:28" x14ac:dyDescent="0.3">
      <c r="Y48" s="4"/>
      <c r="Z48" s="4"/>
      <c r="AA48" s="4"/>
    </row>
    <row r="49" spans="25:27" x14ac:dyDescent="0.3">
      <c r="Y49" s="4"/>
      <c r="Z49" s="4"/>
      <c r="AA49" s="4"/>
    </row>
    <row r="50" spans="25:27" x14ac:dyDescent="0.3">
      <c r="Y50" s="4"/>
      <c r="Z50" s="4"/>
      <c r="AA50" s="4"/>
    </row>
    <row r="51" spans="25:27" x14ac:dyDescent="0.3">
      <c r="Y51" s="4"/>
      <c r="Z51" s="4"/>
      <c r="AA51" s="4"/>
    </row>
    <row r="52" spans="25:27" x14ac:dyDescent="0.3">
      <c r="Y52" s="4"/>
      <c r="Z52" s="4"/>
      <c r="AA52" s="4"/>
    </row>
    <row r="53" spans="25:27" x14ac:dyDescent="0.3">
      <c r="Y53" s="4"/>
      <c r="Z53" s="4"/>
      <c r="AA53" s="4"/>
    </row>
    <row r="54" spans="25:27" x14ac:dyDescent="0.3">
      <c r="Y54" s="4"/>
      <c r="Z54" s="4"/>
      <c r="AA54" s="4"/>
    </row>
    <row r="55" spans="25:27" x14ac:dyDescent="0.3">
      <c r="Y55" s="4"/>
      <c r="Z55" s="4"/>
      <c r="AA55" s="4"/>
    </row>
    <row r="56" spans="25:27" x14ac:dyDescent="0.3">
      <c r="Y56" s="4"/>
      <c r="Z56" s="4"/>
      <c r="AA56" s="4"/>
    </row>
    <row r="57" spans="25:27" x14ac:dyDescent="0.3">
      <c r="Y57" s="4"/>
      <c r="Z57" s="4"/>
      <c r="AA57" s="4"/>
    </row>
    <row r="58" spans="25:27" x14ac:dyDescent="0.3">
      <c r="Y58" s="4"/>
      <c r="Z58" s="4"/>
      <c r="AA58" s="4"/>
    </row>
    <row r="59" spans="25:27" x14ac:dyDescent="0.3">
      <c r="Y59" s="4"/>
      <c r="Z59" s="4"/>
      <c r="AA59" s="4"/>
    </row>
    <row r="60" spans="25:27" x14ac:dyDescent="0.3">
      <c r="Y60" s="4"/>
      <c r="Z60" s="4"/>
      <c r="AA60" s="4"/>
    </row>
    <row r="61" spans="25:27" x14ac:dyDescent="0.3">
      <c r="Y61" s="4"/>
      <c r="Z61" s="4"/>
      <c r="AA61" s="4"/>
    </row>
    <row r="62" spans="25:27" x14ac:dyDescent="0.3">
      <c r="Y62" s="4"/>
      <c r="Z62" s="4"/>
      <c r="AA62" s="4"/>
    </row>
    <row r="63" spans="25:27" x14ac:dyDescent="0.3">
      <c r="Y63" s="4"/>
      <c r="Z63" s="4"/>
      <c r="AA63" s="4"/>
    </row>
    <row r="64" spans="25:27" x14ac:dyDescent="0.3">
      <c r="Y64" s="4"/>
      <c r="Z64" s="4"/>
      <c r="AA64" s="4"/>
    </row>
    <row r="65" spans="25:27" x14ac:dyDescent="0.3">
      <c r="Y65" s="4"/>
      <c r="Z65" s="4"/>
      <c r="AA65" s="4"/>
    </row>
    <row r="66" spans="25:27" x14ac:dyDescent="0.3">
      <c r="Y66" s="4"/>
      <c r="Z66" s="4"/>
      <c r="AA66" s="4"/>
    </row>
    <row r="67" spans="25:27" x14ac:dyDescent="0.3">
      <c r="Y67" s="4"/>
      <c r="Z67" s="4"/>
      <c r="AA67" s="4"/>
    </row>
    <row r="68" spans="25:27" x14ac:dyDescent="0.3">
      <c r="Y68" s="4"/>
      <c r="Z68" s="4"/>
      <c r="AA68" s="4"/>
    </row>
    <row r="69" spans="25:27" x14ac:dyDescent="0.3">
      <c r="Y69" s="4"/>
      <c r="Z69" s="4"/>
      <c r="AA69" s="4"/>
    </row>
    <row r="70" spans="25:27" x14ac:dyDescent="0.3">
      <c r="Y70" s="4"/>
      <c r="Z70" s="4"/>
      <c r="AA70" s="4"/>
    </row>
    <row r="71" spans="25:27" x14ac:dyDescent="0.3">
      <c r="Y71" s="4"/>
      <c r="Z71" s="4"/>
      <c r="AA71" s="4"/>
    </row>
    <row r="72" spans="25:27" x14ac:dyDescent="0.3">
      <c r="Y72" s="4"/>
      <c r="Z72" s="4"/>
      <c r="AA72" s="4"/>
    </row>
    <row r="73" spans="25:27" x14ac:dyDescent="0.3">
      <c r="Y73" s="4"/>
      <c r="Z73" s="4"/>
      <c r="AA73" s="4"/>
    </row>
    <row r="74" spans="25:27" x14ac:dyDescent="0.3">
      <c r="Y74" s="4"/>
      <c r="Z74" s="4"/>
      <c r="AA74" s="4"/>
    </row>
    <row r="75" spans="25:27" x14ac:dyDescent="0.3">
      <c r="Y75" s="4"/>
      <c r="Z75" s="4"/>
      <c r="AA75" s="4"/>
    </row>
    <row r="76" spans="25:27" x14ac:dyDescent="0.3">
      <c r="Y76" s="4"/>
      <c r="Z76" s="4"/>
      <c r="AA76" s="4"/>
    </row>
    <row r="77" spans="25:27" x14ac:dyDescent="0.3">
      <c r="Y77" s="4"/>
      <c r="Z77" s="4"/>
      <c r="AA77" s="4"/>
    </row>
    <row r="78" spans="25:27" x14ac:dyDescent="0.3">
      <c r="Y78" s="4"/>
      <c r="Z78" s="4"/>
      <c r="AA78" s="4"/>
    </row>
    <row r="79" spans="25:27" x14ac:dyDescent="0.3">
      <c r="Y79" s="4"/>
      <c r="Z79" s="4"/>
      <c r="AA79" s="4"/>
    </row>
    <row r="80" spans="25:27" x14ac:dyDescent="0.3">
      <c r="Y80" s="4"/>
      <c r="Z80" s="4"/>
      <c r="AA80" s="4"/>
    </row>
    <row r="81" spans="25:27" x14ac:dyDescent="0.3">
      <c r="Y81" s="4"/>
      <c r="Z81" s="4"/>
      <c r="AA81" s="4"/>
    </row>
    <row r="82" spans="25:27" x14ac:dyDescent="0.3">
      <c r="Y82" s="4"/>
      <c r="Z82" s="4"/>
      <c r="AA82" s="4"/>
    </row>
    <row r="83" spans="25:27" x14ac:dyDescent="0.3">
      <c r="Y83" s="4"/>
      <c r="Z83" s="4"/>
      <c r="AA83" s="4"/>
    </row>
    <row r="84" spans="25:27" x14ac:dyDescent="0.3">
      <c r="Y84" s="4"/>
      <c r="Z84" s="4"/>
      <c r="AA84" s="4"/>
    </row>
    <row r="85" spans="25:27" x14ac:dyDescent="0.3">
      <c r="Y85" s="4"/>
      <c r="Z85" s="4"/>
      <c r="AA85" s="4"/>
    </row>
    <row r="86" spans="25:27" x14ac:dyDescent="0.3">
      <c r="Y86" s="4"/>
      <c r="Z86" s="4"/>
      <c r="AA86" s="4"/>
    </row>
    <row r="87" spans="25:27" x14ac:dyDescent="0.3">
      <c r="Y87" s="4"/>
      <c r="Z87" s="4"/>
      <c r="AA87" s="4"/>
    </row>
    <row r="88" spans="25:27" x14ac:dyDescent="0.3">
      <c r="Y88" s="4"/>
      <c r="Z88" s="4"/>
      <c r="AA88" s="4"/>
    </row>
  </sheetData>
  <sortState xmlns:xlrd2="http://schemas.microsoft.com/office/spreadsheetml/2017/richdata2" ref="A2:K107">
    <sortCondition ref="E2:E107"/>
    <sortCondition ref="B2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DIRT20_DFRAC_SSSA_NOT-MASTER_dn</vt:lpstr>
      <vt:lpstr>DIRT20_DFRAC_data comparison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drkpi</dc:creator>
  <cp:lastModifiedBy>drkpi</cp:lastModifiedBy>
  <dcterms:created xsi:type="dcterms:W3CDTF">2019-12-06T20:07:53Z</dcterms:created>
  <dcterms:modified xsi:type="dcterms:W3CDTF">2019-12-06T20:11:48Z</dcterms:modified>
</cp:coreProperties>
</file>