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fribo/Desktop/"/>
    </mc:Choice>
  </mc:AlternateContent>
  <bookViews>
    <workbookView xWindow="0" yWindow="460" windowWidth="28800" windowHeight="167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C15" i="1"/>
  <c r="D15" i="1"/>
  <c r="E15" i="1"/>
  <c r="F15" i="1"/>
  <c r="G15" i="1"/>
  <c r="H15" i="1"/>
  <c r="I15" i="1"/>
  <c r="J15" i="1"/>
  <c r="B15" i="1"/>
  <c r="L2" i="1"/>
  <c r="B12" i="1"/>
  <c r="C12" i="1"/>
  <c r="D12" i="1"/>
  <c r="E12" i="1"/>
  <c r="F12" i="1"/>
  <c r="G12" i="1"/>
  <c r="H12" i="1"/>
  <c r="I12" i="1"/>
  <c r="J12" i="1"/>
  <c r="K12" i="1"/>
  <c r="L12" i="1"/>
  <c r="C17" i="1"/>
  <c r="D17" i="1"/>
  <c r="E17" i="1"/>
  <c r="F17" i="1"/>
  <c r="G17" i="1"/>
  <c r="H17" i="1"/>
  <c r="I17" i="1"/>
  <c r="J17" i="1"/>
  <c r="K17" i="1"/>
  <c r="B17" i="1"/>
  <c r="C16" i="1"/>
  <c r="D16" i="1"/>
  <c r="E16" i="1"/>
  <c r="F16" i="1"/>
  <c r="G16" i="1"/>
  <c r="H16" i="1"/>
  <c r="I16" i="1"/>
  <c r="J16" i="1"/>
  <c r="K16" i="1"/>
  <c r="B16" i="1"/>
  <c r="C14" i="1"/>
  <c r="D14" i="1"/>
  <c r="E14" i="1"/>
  <c r="F14" i="1"/>
  <c r="G14" i="1"/>
  <c r="H14" i="1"/>
  <c r="I14" i="1"/>
  <c r="J14" i="1"/>
  <c r="K14" i="1"/>
  <c r="B14" i="1"/>
  <c r="C13" i="1"/>
  <c r="D13" i="1"/>
  <c r="E13" i="1"/>
  <c r="F13" i="1"/>
  <c r="G13" i="1"/>
  <c r="H13" i="1"/>
  <c r="I13" i="1"/>
  <c r="J13" i="1"/>
  <c r="K13" i="1"/>
  <c r="B13" i="1"/>
  <c r="L6" i="1"/>
  <c r="L7" i="1"/>
  <c r="L13" i="1"/>
  <c r="M13" i="1"/>
  <c r="O13" i="1"/>
  <c r="L14" i="1"/>
  <c r="M14" i="1"/>
  <c r="O14" i="1"/>
  <c r="L15" i="1"/>
  <c r="M15" i="1"/>
  <c r="O15" i="1"/>
  <c r="L16" i="1"/>
  <c r="M16" i="1"/>
  <c r="O16" i="1"/>
  <c r="L17" i="1"/>
  <c r="M17" i="1"/>
  <c r="O17" i="1"/>
  <c r="M12" i="1"/>
  <c r="O12" i="1"/>
  <c r="N16" i="1"/>
  <c r="N13" i="1"/>
  <c r="N14" i="1"/>
  <c r="N15" i="1"/>
  <c r="N17" i="1"/>
  <c r="N12" i="1"/>
  <c r="L3" i="1"/>
  <c r="L4" i="1"/>
  <c r="L5" i="1"/>
  <c r="L8" i="1"/>
  <c r="L9" i="1"/>
</calcChain>
</file>

<file path=xl/sharedStrings.xml><?xml version="1.0" encoding="utf-8"?>
<sst xmlns="http://schemas.openxmlformats.org/spreadsheetml/2006/main" count="79" uniqueCount="32">
  <si>
    <t>Design \ run</t>
  </si>
  <si>
    <t>mean</t>
  </si>
  <si>
    <t>Effect/ run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</si>
  <si>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</si>
  <si>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E1</t>
  </si>
  <si>
    <t>E2</t>
  </si>
  <si>
    <t>E3</t>
  </si>
  <si>
    <t>E12</t>
  </si>
  <si>
    <t>E13</t>
  </si>
  <si>
    <t>E23</t>
  </si>
  <si>
    <t>t-distribution quantile</t>
  </si>
  <si>
    <t>alpha</t>
  </si>
  <si>
    <t>n</t>
  </si>
  <si>
    <t>CI lower</t>
  </si>
  <si>
    <t>CI upper</t>
  </si>
  <si>
    <t>V1</t>
  </si>
  <si>
    <t>V2</t>
  </si>
  <si>
    <t>V3</t>
  </si>
  <si>
    <t>V1*V2</t>
  </si>
  <si>
    <t>V1*V3</t>
  </si>
  <si>
    <t>V2*V3</t>
  </si>
  <si>
    <t>Response</t>
  </si>
  <si>
    <t>-</t>
  </si>
  <si>
    <t>+</t>
  </si>
  <si>
    <r>
      <t>R</t>
    </r>
    <r>
      <rPr>
        <vertAlign val="subscript"/>
        <sz val="11"/>
        <color theme="1"/>
        <rFont val="Calibri"/>
        <scheme val="minor"/>
      </rPr>
      <t>1</t>
    </r>
  </si>
  <si>
    <r>
      <t>R</t>
    </r>
    <r>
      <rPr>
        <vertAlign val="subscript"/>
        <sz val="11"/>
        <color theme="1"/>
        <rFont val="Calibri"/>
        <scheme val="minor"/>
      </rPr>
      <t>2</t>
    </r>
  </si>
  <si>
    <r>
      <t>R</t>
    </r>
    <r>
      <rPr>
        <vertAlign val="subscript"/>
        <sz val="11"/>
        <color theme="1"/>
        <rFont val="Calibri"/>
        <scheme val="minor"/>
      </rPr>
      <t>3</t>
    </r>
  </si>
  <si>
    <r>
      <t>R</t>
    </r>
    <r>
      <rPr>
        <vertAlign val="subscript"/>
        <sz val="11"/>
        <color theme="1"/>
        <rFont val="Calibri"/>
        <scheme val="minor"/>
      </rPr>
      <t>4</t>
    </r>
  </si>
  <si>
    <r>
      <t>R</t>
    </r>
    <r>
      <rPr>
        <vertAlign val="subscript"/>
        <sz val="11"/>
        <color theme="1"/>
        <rFont val="Calibri"/>
        <scheme val="minor"/>
      </rPr>
      <t>5</t>
    </r>
  </si>
  <si>
    <r>
      <t>R</t>
    </r>
    <r>
      <rPr>
        <vertAlign val="subscript"/>
        <sz val="11"/>
        <color theme="1"/>
        <rFont val="Calibri"/>
        <scheme val="minor"/>
      </rPr>
      <t>6</t>
    </r>
  </si>
  <si>
    <r>
      <t>R</t>
    </r>
    <r>
      <rPr>
        <vertAlign val="subscript"/>
        <sz val="11"/>
        <color theme="1"/>
        <rFont val="Calibri"/>
        <scheme val="minor"/>
      </rPr>
      <t>7</t>
    </r>
  </si>
  <si>
    <r>
      <t>R</t>
    </r>
    <r>
      <rPr>
        <vertAlign val="subscript"/>
        <sz val="11"/>
        <color theme="1"/>
        <rFont val="Calibri"/>
        <scheme val="minor"/>
      </rPr>
      <t>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</si>
</sst>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0"/>
    <numFmt numFmtId="165" formatCode="#,##0.00000000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top" wrapText="1"/>
    </xf>
    <xf numFmtId="3" fontId="2" fillId="0" borderId="5" xfId="0" applyNumberFormat="1" applyFont="1" applyBorder="1"/>
    <xf numFmtId="164" fontId="0" fillId="0" borderId="5" xfId="0" applyNumberFormat="1" applyBorder="1"/>
    <xf numFmtId="0" fontId="0" fillId="0" borderId="5" xfId="0" applyBorder="1"/>
    <xf numFmtId="0" fontId="2" fillId="0" borderId="5" xfId="0" applyFont="1" applyBorder="1"/>
    <xf numFmtId="165" fontId="3" fillId="0" borderId="4" xfId="0" applyNumberFormat="1" applyFont="1" applyBorder="1" applyAlignment="1">
      <alignment vertical="center" wrapText="1"/>
    </xf>
    <xf numFmtId="165" fontId="3" fillId="0" borderId="4" xfId="0" applyNumberFormat="1" applyFont="1" applyBorder="1" applyAlignment="1">
      <alignment vertical="top" wrapText="1"/>
    </xf>
    <xf numFmtId="165" fontId="1" fillId="0" borderId="4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M2" sqref="M2"/>
    </sheetView>
  </sheetViews>
  <sheetFormatPr baseColWidth="10" defaultColWidth="10.6640625" defaultRowHeight="16" x14ac:dyDescent="0.2"/>
  <cols>
    <col min="2" max="2" width="13.1640625" customWidth="1"/>
    <col min="3" max="11" width="11.83203125" bestFit="1" customWidth="1"/>
    <col min="12" max="14" width="14.5" bestFit="1" customWidth="1"/>
    <col min="17" max="17" width="19.33203125" customWidth="1"/>
  </cols>
  <sheetData>
    <row r="1" spans="1:17" ht="17" thickBo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1</v>
      </c>
    </row>
    <row r="2" spans="1:17" ht="17" thickBot="1" x14ac:dyDescent="0.25">
      <c r="A2" s="3">
        <v>1</v>
      </c>
      <c r="B2" s="10">
        <v>39.081347481614003</v>
      </c>
      <c r="C2" s="10">
        <v>42.861233351488799</v>
      </c>
      <c r="D2" s="10">
        <v>44.975126204525502</v>
      </c>
      <c r="E2" s="10">
        <v>35.005579468975299</v>
      </c>
      <c r="F2" s="10">
        <v>31.275967412460702</v>
      </c>
      <c r="G2" s="10">
        <v>47.388338076669903</v>
      </c>
      <c r="H2" s="10">
        <v>48.077979824849898</v>
      </c>
      <c r="I2" s="10">
        <v>43.032682046434999</v>
      </c>
      <c r="J2" s="10">
        <v>33.243337364558798</v>
      </c>
      <c r="K2" s="10">
        <v>38.363470109197898</v>
      </c>
      <c r="L2" s="11">
        <f xml:space="preserve"> AVERAGE(B2:K2)</f>
        <v>40.330506134077581</v>
      </c>
    </row>
    <row r="3" spans="1:17" ht="17" thickBot="1" x14ac:dyDescent="0.25">
      <c r="A3" s="3">
        <v>2</v>
      </c>
      <c r="B3" s="10">
        <v>37.729414087786203</v>
      </c>
      <c r="C3" s="10">
        <v>49.995983561176402</v>
      </c>
      <c r="D3" s="10">
        <v>38.1287388983311</v>
      </c>
      <c r="E3" s="10">
        <v>42.362989542270398</v>
      </c>
      <c r="F3" s="10">
        <v>48.342461761671103</v>
      </c>
      <c r="G3" s="10">
        <v>43.717696070797899</v>
      </c>
      <c r="H3" s="10">
        <v>41.824053761880002</v>
      </c>
      <c r="I3" s="10">
        <v>47.451772903736199</v>
      </c>
      <c r="J3" s="10">
        <v>42.454319236550901</v>
      </c>
      <c r="K3" s="10">
        <v>47.043951771948699</v>
      </c>
      <c r="L3" s="5">
        <f t="shared" ref="L3:L9" si="0" xml:space="preserve"> AVERAGE(B3:K3)</f>
        <v>43.905138159614893</v>
      </c>
    </row>
    <row r="4" spans="1:17" ht="16.25" customHeight="1" thickBot="1" x14ac:dyDescent="0.35">
      <c r="A4" s="3">
        <v>3</v>
      </c>
      <c r="B4" s="12">
        <v>16.7899845188883</v>
      </c>
      <c r="C4" s="12">
        <v>16.592278585537599</v>
      </c>
      <c r="D4" s="12">
        <v>12.9169796216846</v>
      </c>
      <c r="E4" s="12">
        <v>14.707711352324999</v>
      </c>
      <c r="F4" s="12">
        <v>10.942764912291</v>
      </c>
      <c r="G4" s="12">
        <v>8.9420576550439392</v>
      </c>
      <c r="H4" s="12">
        <v>10.512187105215601</v>
      </c>
      <c r="I4" s="12">
        <v>10.692334506438799</v>
      </c>
      <c r="J4" s="12">
        <v>13.2917605473145</v>
      </c>
      <c r="K4" s="12">
        <v>10.1943270578509</v>
      </c>
      <c r="L4" s="5">
        <f t="shared" si="0"/>
        <v>12.558238586259025</v>
      </c>
    </row>
    <row r="5" spans="1:17" ht="17" thickBot="1" x14ac:dyDescent="0.25">
      <c r="A5" s="3">
        <v>4</v>
      </c>
      <c r="B5" s="10">
        <v>-1.49720545555707</v>
      </c>
      <c r="C5" s="10">
        <v>-1.5106835488869499</v>
      </c>
      <c r="D5" s="10">
        <v>-1.53192073544383</v>
      </c>
      <c r="E5" s="10">
        <v>-1.47738115153775</v>
      </c>
      <c r="F5" s="10">
        <v>-1.4182111333755401</v>
      </c>
      <c r="G5" s="10">
        <v>-1.4811197082291201</v>
      </c>
      <c r="H5" s="10">
        <v>-1.5399715055370999</v>
      </c>
      <c r="I5" s="10">
        <v>-1.46558324066724</v>
      </c>
      <c r="J5" s="10">
        <v>-1.46489291688029</v>
      </c>
      <c r="K5" s="10">
        <v>-1.37419360727621</v>
      </c>
      <c r="L5" s="5">
        <f t="shared" si="0"/>
        <v>-1.4761163003391098</v>
      </c>
    </row>
    <row r="6" spans="1:17" ht="17" thickBot="1" x14ac:dyDescent="0.25">
      <c r="A6" s="3">
        <v>5</v>
      </c>
      <c r="B6" s="10">
        <v>11.929076800000001</v>
      </c>
      <c r="C6" s="10">
        <v>11.542843452</v>
      </c>
      <c r="D6" s="10">
        <v>12.725449531000001</v>
      </c>
      <c r="E6" s="10">
        <v>9.9173317989999994</v>
      </c>
      <c r="F6" s="10">
        <v>11.833309413</v>
      </c>
      <c r="G6" s="10">
        <v>10.583808424000001</v>
      </c>
      <c r="H6" s="10">
        <v>11.990835597</v>
      </c>
      <c r="I6" s="10">
        <v>17.79052154</v>
      </c>
      <c r="J6" s="10">
        <v>19.805840483000001</v>
      </c>
      <c r="K6" s="10">
        <v>10.223336571999999</v>
      </c>
      <c r="L6" s="11">
        <f xml:space="preserve"> AVERAGE(B6:K6)</f>
        <v>12.834235361099999</v>
      </c>
    </row>
    <row r="7" spans="1:17" ht="17" thickBot="1" x14ac:dyDescent="0.25">
      <c r="A7" s="3">
        <v>6</v>
      </c>
      <c r="B7" s="10">
        <v>2.1480203025981299</v>
      </c>
      <c r="C7" s="10">
        <v>-0.42699999999999999</v>
      </c>
      <c r="D7" s="10">
        <v>2.58</v>
      </c>
      <c r="E7" s="10">
        <v>-0.73</v>
      </c>
      <c r="F7" s="10">
        <v>1.38873283098002</v>
      </c>
      <c r="G7" s="10">
        <v>-0.67269947209027603</v>
      </c>
      <c r="H7" s="10">
        <v>0.43644761939240401</v>
      </c>
      <c r="I7" s="10">
        <v>1.4022642112067001</v>
      </c>
      <c r="J7" s="10">
        <v>-0.48887600298539802</v>
      </c>
      <c r="K7" s="10">
        <v>-0.156223652619214</v>
      </c>
      <c r="L7" s="5">
        <f xml:space="preserve"> AVERAGE(B7:K7)</f>
        <v>0.54806658364823657</v>
      </c>
    </row>
    <row r="8" spans="1:17" ht="17" thickBot="1" x14ac:dyDescent="0.25">
      <c r="A8" s="3">
        <v>7</v>
      </c>
      <c r="B8" s="10">
        <v>12.0227135500086</v>
      </c>
      <c r="C8" s="10">
        <v>13.9486816801597</v>
      </c>
      <c r="D8" s="10">
        <v>4.0811234875849003</v>
      </c>
      <c r="E8" s="10">
        <v>14.069174417859999</v>
      </c>
      <c r="F8" s="10">
        <v>10.3300812616346</v>
      </c>
      <c r="G8" s="10">
        <v>10.7631710897102</v>
      </c>
      <c r="H8" s="10">
        <v>9.7371115120883793</v>
      </c>
      <c r="I8" s="10">
        <v>14.298911951179701</v>
      </c>
      <c r="J8" s="10">
        <v>13.384606410450001</v>
      </c>
      <c r="K8" s="10">
        <v>14.0975398732954</v>
      </c>
      <c r="L8" s="5">
        <f t="shared" si="0"/>
        <v>11.67331152339715</v>
      </c>
    </row>
    <row r="9" spans="1:17" ht="17" thickBot="1" x14ac:dyDescent="0.25">
      <c r="A9" s="3">
        <v>8</v>
      </c>
      <c r="B9" s="10">
        <v>-1.3024813313451999</v>
      </c>
      <c r="C9" s="10">
        <v>-1.27284687792999</v>
      </c>
      <c r="D9" s="10">
        <v>-1.2492425794705</v>
      </c>
      <c r="E9" s="10">
        <v>-1.22616859446059</v>
      </c>
      <c r="F9" s="10">
        <v>-1.30503656767611</v>
      </c>
      <c r="G9" s="10">
        <v>-1.3335808941021301</v>
      </c>
      <c r="H9" s="10">
        <v>-1.49369533059223</v>
      </c>
      <c r="I9" s="10">
        <v>-1.3336790933930001</v>
      </c>
      <c r="J9" s="10">
        <v>-1.31632595658395</v>
      </c>
      <c r="K9" s="10">
        <v>-1.2559811945046799</v>
      </c>
      <c r="L9" s="5">
        <f t="shared" si="0"/>
        <v>-1.3089038420058379</v>
      </c>
    </row>
    <row r="10" spans="1:17" ht="16.25" thickBot="1" x14ac:dyDescent="0.35"/>
    <row r="11" spans="1:17" ht="18" thickBot="1" x14ac:dyDescent="0.25">
      <c r="A11" s="1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 t="s">
        <v>1</v>
      </c>
      <c r="M11" s="2" t="s">
        <v>3</v>
      </c>
      <c r="N11" s="2" t="s">
        <v>13</v>
      </c>
      <c r="O11" s="2" t="s">
        <v>14</v>
      </c>
      <c r="Q11" s="6" t="s">
        <v>10</v>
      </c>
    </row>
    <row r="12" spans="1:17" ht="17" thickBot="1" x14ac:dyDescent="0.25">
      <c r="A12" s="3" t="s">
        <v>4</v>
      </c>
      <c r="B12" s="4">
        <f>(-B2+B3-B4+B5-B6+B7-B8+B9)/(2^2)</f>
        <v>-10.68634368675721</v>
      </c>
      <c r="C12" s="4">
        <f>(-C2+C3-C4+C5-C6+C7-C8+C9)/(2^2)</f>
        <v>-9.5398959837066606</v>
      </c>
      <c r="D12" s="4">
        <f t="shared" ref="D12:J12" si="1">(-D2+D3-D4+D5-D6+D7-D8+D9)/(2^2)</f>
        <v>-9.1927758153445591</v>
      </c>
      <c r="E12" s="4">
        <f t="shared" si="1"/>
        <v>-8.6925893104720604</v>
      </c>
      <c r="F12" s="4">
        <f t="shared" si="1"/>
        <v>-4.3435440269467076</v>
      </c>
      <c r="G12" s="4">
        <f t="shared" si="1"/>
        <v>-9.3617698122619171</v>
      </c>
      <c r="H12" s="4">
        <f t="shared" si="1"/>
        <v>-10.272819873502701</v>
      </c>
      <c r="I12" s="4">
        <f t="shared" si="1"/>
        <v>-9.9399188157927121</v>
      </c>
      <c r="J12" s="4">
        <f t="shared" si="1"/>
        <v>-10.13533011130551</v>
      </c>
      <c r="K12" s="4">
        <f>(-K2+K3-K4+K5-K6+K7-K8+K9)/(2^2)</f>
        <v>-7.1552800736989015</v>
      </c>
      <c r="L12" s="19">
        <f>AVERAGE(B12:K12)</f>
        <v>-8.9320267509788938</v>
      </c>
      <c r="M12" s="19">
        <f>VAR(B12:K12)</f>
        <v>3.5810718254581135</v>
      </c>
      <c r="N12" s="19">
        <f>L12-($Q$12*M12)/SQRT($Q$18)</f>
        <v>-11.007906776753011</v>
      </c>
      <c r="O12" s="19">
        <f>L12+($Q$12*M12)/SQRT($Q$18)</f>
        <v>-6.8561467252047761</v>
      </c>
      <c r="Q12" s="7">
        <v>1.83311292</v>
      </c>
    </row>
    <row r="13" spans="1:17" ht="17" thickBot="1" x14ac:dyDescent="0.25">
      <c r="A13" s="3" t="s">
        <v>5</v>
      </c>
      <c r="B13" s="4">
        <f>(-B2-B3+B4+B5-B6-B7+B8+B9)/(2^2)</f>
        <v>-16.218711847500924</v>
      </c>
      <c r="C13" s="4">
        <f t="shared" ref="C13:K13" si="2">(-C2-C3+C4+C5-C6-C7+C8+C9)/(2^2)</f>
        <v>-19.053907631446208</v>
      </c>
      <c r="D13" s="4">
        <f t="shared" si="2"/>
        <v>-21.048093709875356</v>
      </c>
      <c r="E13" s="4">
        <f t="shared" si="2"/>
        <v>-15.120641196514757</v>
      </c>
      <c r="F13" s="4">
        <f t="shared" si="2"/>
        <v>-18.572718236309466</v>
      </c>
      <c r="G13" s="4">
        <f t="shared" si="2"/>
        <v>-21.031653739238656</v>
      </c>
      <c r="H13" s="4">
        <f t="shared" si="2"/>
        <v>-21.278421255486915</v>
      </c>
      <c r="I13" s="4">
        <f t="shared" si="2"/>
        <v>-21.87131414445491</v>
      </c>
      <c r="J13" s="4">
        <f t="shared" si="2"/>
        <v>-17.779868249206011</v>
      </c>
      <c r="K13" s="4">
        <f t="shared" si="2"/>
        <v>-18.453210667790493</v>
      </c>
      <c r="L13" s="19">
        <f t="shared" ref="L13:L17" si="3">AVERAGE(B13:K13)</f>
        <v>-19.042854067782368</v>
      </c>
      <c r="M13" s="19">
        <f t="shared" ref="M13:M17" si="4">VAR(B13:K13)</f>
        <v>5.1664169664194963</v>
      </c>
      <c r="N13" s="19">
        <f t="shared" ref="N13:N17" si="5">L13-($Q$12*M13)/SQRT($Q$18)</f>
        <v>-22.037728872908275</v>
      </c>
      <c r="O13" s="19">
        <f t="shared" ref="O13:O17" si="6">L13+($Q$12*M13)/SQRT($Q$18)</f>
        <v>-16.047979262656462</v>
      </c>
    </row>
    <row r="14" spans="1:17" ht="17" thickBot="1" x14ac:dyDescent="0.25">
      <c r="A14" s="3" t="s">
        <v>6</v>
      </c>
      <c r="B14" s="4">
        <f>(-B2-B3-B4-B5+B6+B7+B8+B9)/(2^2)</f>
        <v>-16.826552827867477</v>
      </c>
      <c r="C14" s="4">
        <f t="shared" ref="C14:K14" si="7">(-C2-C3-C4-C5+C6+C7+C8+C9)/(2^2)</f>
        <v>-21.036783423771539</v>
      </c>
      <c r="D14" s="4">
        <f t="shared" si="7"/>
        <v>-19.087898387495745</v>
      </c>
      <c r="E14" s="4">
        <f t="shared" si="7"/>
        <v>-17.142140397408387</v>
      </c>
      <c r="F14" s="4">
        <f t="shared" si="7"/>
        <v>-16.72397400377719</v>
      </c>
      <c r="G14" s="4">
        <f t="shared" si="7"/>
        <v>-19.806568236691206</v>
      </c>
      <c r="H14" s="4">
        <f t="shared" si="7"/>
        <v>-19.550887447129963</v>
      </c>
      <c r="I14" s="4">
        <f t="shared" si="7"/>
        <v>-16.888296901737338</v>
      </c>
      <c r="J14" s="4">
        <f t="shared" si="7"/>
        <v>-14.034819824415813</v>
      </c>
      <c r="K14" s="4">
        <f t="shared" si="7"/>
        <v>-17.829720933387449</v>
      </c>
      <c r="L14" s="19">
        <f t="shared" si="3"/>
        <v>-17.892764238368208</v>
      </c>
      <c r="M14" s="19">
        <f t="shared" si="4"/>
        <v>4.0764664796455587</v>
      </c>
      <c r="N14" s="19">
        <f t="shared" si="5"/>
        <v>-20.255815233513051</v>
      </c>
      <c r="O14" s="19">
        <f t="shared" si="6"/>
        <v>-15.529713243223366</v>
      </c>
      <c r="Q14" s="9" t="s">
        <v>11</v>
      </c>
    </row>
    <row r="15" spans="1:17" ht="17" thickBot="1" x14ac:dyDescent="0.25">
      <c r="A15" s="3" t="s">
        <v>7</v>
      </c>
      <c r="B15" s="4">
        <f>(B2-B3-B4+B5+B6-B7-B8+B9)/(2^2)</f>
        <v>-5.1198487411423743</v>
      </c>
      <c r="C15" s="4">
        <f t="shared" ref="C15:J15" si="8">(C2-C3-C4+C5+C6-C7-C8+C9)/(2^2)</f>
        <v>-7.1223493625504597</v>
      </c>
      <c r="D15" s="4">
        <f t="shared" si="8"/>
        <v>-0.69685739674735703</v>
      </c>
      <c r="E15" s="4">
        <f t="shared" si="8"/>
        <v>-7.0476284476196085</v>
      </c>
      <c r="F15" s="4">
        <f t="shared" si="8"/>
        <v>-7.6545029105419164</v>
      </c>
      <c r="G15" s="4">
        <f t="shared" si="8"/>
        <v>-1.8981948612807771</v>
      </c>
      <c r="H15" s="4">
        <f t="shared" si="8"/>
        <v>-1.3686628532139544</v>
      </c>
      <c r="I15" s="4">
        <f t="shared" si="8"/>
        <v>-3.9553355800466603</v>
      </c>
      <c r="J15" s="4">
        <f t="shared" si="8"/>
        <v>-4.593462804308861</v>
      </c>
      <c r="K15" s="4">
        <f>(K2-K3-K4+K5+K6-K7-K8+K9)/(2^2)</f>
        <v>-6.305740792764694</v>
      </c>
      <c r="L15" s="19">
        <f t="shared" si="3"/>
        <v>-4.5762583750216663</v>
      </c>
      <c r="M15" s="19">
        <f t="shared" si="4"/>
        <v>6.4720805519425983</v>
      </c>
      <c r="N15" s="19">
        <f t="shared" si="5"/>
        <v>-8.3280018188326661</v>
      </c>
      <c r="O15" s="19">
        <f t="shared" si="6"/>
        <v>-0.8245149312106661</v>
      </c>
      <c r="Q15" s="8">
        <v>0.1</v>
      </c>
    </row>
    <row r="16" spans="1:17" ht="17" thickBot="1" x14ac:dyDescent="0.25">
      <c r="A16" s="3" t="s">
        <v>8</v>
      </c>
      <c r="B16" s="10">
        <f>(B2-B3+B4-B5-B6+B7-B8+B9)/(2^2)</f>
        <v>-0.86678200262062555</v>
      </c>
      <c r="C16" s="10">
        <f t="shared" ref="C16:K16" si="9">(C2-C3+C4-C5-C6+C7-C8+C9)/(2^2)</f>
        <v>-4.0557900213381854</v>
      </c>
      <c r="D16" s="10">
        <f t="shared" si="9"/>
        <v>1.4548680163168577</v>
      </c>
      <c r="E16" s="10">
        <f t="shared" si="9"/>
        <v>-4.2787480951882344</v>
      </c>
      <c r="F16" s="10">
        <f t="shared" si="9"/>
        <v>-6.6963031787186384</v>
      </c>
      <c r="G16" s="10">
        <f t="shared" si="9"/>
        <v>-2.3148601276893861</v>
      </c>
      <c r="H16" s="10">
        <f t="shared" si="9"/>
        <v>-1.1197775366414018</v>
      </c>
      <c r="I16" s="10">
        <f t="shared" si="9"/>
        <v>-6.0705053708902899</v>
      </c>
      <c r="J16" s="10">
        <f t="shared" si="9"/>
        <v>-7.3624943152041658</v>
      </c>
      <c r="K16" s="10">
        <f t="shared" si="9"/>
        <v>-5.7112605725107466</v>
      </c>
      <c r="L16" s="18">
        <f t="shared" si="3"/>
        <v>-3.7021653204484815</v>
      </c>
      <c r="M16" s="18">
        <f t="shared" si="4"/>
        <v>8.4104000083450572</v>
      </c>
      <c r="N16" s="18">
        <f>L16-($Q$12*M16)/SQRT($Q$18)</f>
        <v>-8.5775161196077576</v>
      </c>
      <c r="O16" s="18">
        <f t="shared" si="6"/>
        <v>1.1731854787107943</v>
      </c>
    </row>
    <row r="17" spans="1:17" ht="17" thickBot="1" x14ac:dyDescent="0.25">
      <c r="A17" s="3" t="s">
        <v>9</v>
      </c>
      <c r="B17" s="4">
        <f>(B2+B3-B4-B5-B6-B7+B8+B9)/(2^2)</f>
        <v>14.540279405533562</v>
      </c>
      <c r="C17" s="4">
        <f t="shared" ref="C17:K17" si="10">(C2+C3-C4-C5-C6-C7+C8+C9)/(2^2)</f>
        <v>19.833903306561062</v>
      </c>
      <c r="D17" s="4">
        <f t="shared" si="10"/>
        <v>14.811309398432558</v>
      </c>
      <c r="E17" s="4">
        <f t="shared" si="10"/>
        <v>16.948478208714466</v>
      </c>
      <c r="F17" s="4">
        <f t="shared" si="10"/>
        <v>16.474219461298702</v>
      </c>
      <c r="G17" s="4">
        <f t="shared" si="10"/>
        <v>20.79089436108783</v>
      </c>
      <c r="H17" s="4">
        <f t="shared" si="10"/>
        <v>19.186487738038782</v>
      </c>
      <c r="I17" s="4">
        <f t="shared" si="10"/>
        <v>18.757537697744912</v>
      </c>
      <c r="J17" s="4">
        <f t="shared" si="10"/>
        <v>14.155526236131735</v>
      </c>
      <c r="K17" s="4">
        <f t="shared" si="10"/>
        <v>19.840433547495465</v>
      </c>
      <c r="L17" s="19">
        <f t="shared" si="3"/>
        <v>17.533906936103911</v>
      </c>
      <c r="M17" s="19">
        <f t="shared" si="4"/>
        <v>6.0777527316015245</v>
      </c>
      <c r="N17" s="19">
        <f t="shared" si="5"/>
        <v>14.010747917780764</v>
      </c>
      <c r="O17" s="19">
        <f t="shared" si="6"/>
        <v>21.05706595442706</v>
      </c>
      <c r="Q17" s="9" t="s">
        <v>12</v>
      </c>
    </row>
    <row r="18" spans="1:17" x14ac:dyDescent="0.2">
      <c r="Q18" s="8">
        <v>10</v>
      </c>
    </row>
    <row r="19" spans="1:17" ht="17" thickBot="1" x14ac:dyDescent="0.25"/>
    <row r="20" spans="1:17" ht="17" thickBot="1" x14ac:dyDescent="0.25">
      <c r="A20" s="13"/>
      <c r="B20" s="14" t="s">
        <v>15</v>
      </c>
      <c r="C20" s="14" t="s">
        <v>16</v>
      </c>
      <c r="D20" s="14" t="s">
        <v>17</v>
      </c>
      <c r="E20" s="14" t="s">
        <v>18</v>
      </c>
      <c r="F20" s="14" t="s">
        <v>19</v>
      </c>
      <c r="G20" s="14" t="s">
        <v>20</v>
      </c>
      <c r="H20" s="14" t="s">
        <v>21</v>
      </c>
    </row>
    <row r="21" spans="1:17" ht="18" thickBot="1" x14ac:dyDescent="0.25">
      <c r="A21" s="15">
        <v>1</v>
      </c>
      <c r="B21" s="16" t="s">
        <v>22</v>
      </c>
      <c r="C21" s="16" t="s">
        <v>22</v>
      </c>
      <c r="D21" s="16" t="s">
        <v>22</v>
      </c>
      <c r="E21" s="17" t="s">
        <v>23</v>
      </c>
      <c r="F21" s="17" t="s">
        <v>23</v>
      </c>
      <c r="G21" s="17" t="s">
        <v>23</v>
      </c>
      <c r="H21" s="16" t="s">
        <v>24</v>
      </c>
    </row>
    <row r="22" spans="1:17" ht="18" thickBot="1" x14ac:dyDescent="0.25">
      <c r="A22" s="15">
        <v>2</v>
      </c>
      <c r="B22" s="16" t="s">
        <v>23</v>
      </c>
      <c r="C22" s="16" t="s">
        <v>22</v>
      </c>
      <c r="D22" s="16" t="s">
        <v>22</v>
      </c>
      <c r="E22" s="17" t="s">
        <v>22</v>
      </c>
      <c r="F22" s="17" t="s">
        <v>22</v>
      </c>
      <c r="G22" s="17" t="s">
        <v>23</v>
      </c>
      <c r="H22" s="16" t="s">
        <v>25</v>
      </c>
    </row>
    <row r="23" spans="1:17" ht="18" thickBot="1" x14ac:dyDescent="0.25">
      <c r="A23" s="15">
        <v>3</v>
      </c>
      <c r="B23" s="16" t="s">
        <v>22</v>
      </c>
      <c r="C23" s="16" t="s">
        <v>23</v>
      </c>
      <c r="D23" s="16" t="s">
        <v>22</v>
      </c>
      <c r="E23" s="17" t="s">
        <v>22</v>
      </c>
      <c r="F23" s="17" t="s">
        <v>23</v>
      </c>
      <c r="G23" s="17" t="s">
        <v>22</v>
      </c>
      <c r="H23" s="16" t="s">
        <v>26</v>
      </c>
    </row>
    <row r="24" spans="1:17" ht="18" thickBot="1" x14ac:dyDescent="0.25">
      <c r="A24" s="15">
        <v>4</v>
      </c>
      <c r="B24" s="16" t="s">
        <v>23</v>
      </c>
      <c r="C24" s="16" t="s">
        <v>23</v>
      </c>
      <c r="D24" s="16" t="s">
        <v>22</v>
      </c>
      <c r="E24" s="17" t="s">
        <v>23</v>
      </c>
      <c r="F24" s="17" t="s">
        <v>22</v>
      </c>
      <c r="G24" s="17" t="s">
        <v>22</v>
      </c>
      <c r="H24" s="16" t="s">
        <v>27</v>
      </c>
    </row>
    <row r="25" spans="1:17" ht="18" thickBot="1" x14ac:dyDescent="0.25">
      <c r="A25" s="15">
        <v>5</v>
      </c>
      <c r="B25" s="16" t="s">
        <v>22</v>
      </c>
      <c r="C25" s="16" t="s">
        <v>22</v>
      </c>
      <c r="D25" s="16" t="s">
        <v>23</v>
      </c>
      <c r="E25" s="17" t="s">
        <v>23</v>
      </c>
      <c r="F25" s="17" t="s">
        <v>22</v>
      </c>
      <c r="G25" s="17" t="s">
        <v>22</v>
      </c>
      <c r="H25" s="16" t="s">
        <v>28</v>
      </c>
    </row>
    <row r="26" spans="1:17" ht="18" thickBot="1" x14ac:dyDescent="0.25">
      <c r="A26" s="15">
        <v>6</v>
      </c>
      <c r="B26" s="16" t="s">
        <v>23</v>
      </c>
      <c r="C26" s="16" t="s">
        <v>22</v>
      </c>
      <c r="D26" s="16" t="s">
        <v>23</v>
      </c>
      <c r="E26" s="17" t="s">
        <v>22</v>
      </c>
      <c r="F26" s="17" t="s">
        <v>23</v>
      </c>
      <c r="G26" s="17" t="s">
        <v>22</v>
      </c>
      <c r="H26" s="16" t="s">
        <v>29</v>
      </c>
    </row>
    <row r="27" spans="1:17" ht="18" thickBot="1" x14ac:dyDescent="0.25">
      <c r="A27" s="15">
        <v>7</v>
      </c>
      <c r="B27" s="16" t="s">
        <v>22</v>
      </c>
      <c r="C27" s="16" t="s">
        <v>23</v>
      </c>
      <c r="D27" s="16" t="s">
        <v>23</v>
      </c>
      <c r="E27" s="17" t="s">
        <v>22</v>
      </c>
      <c r="F27" s="17" t="s">
        <v>22</v>
      </c>
      <c r="G27" s="17" t="s">
        <v>23</v>
      </c>
      <c r="H27" s="16" t="s">
        <v>30</v>
      </c>
    </row>
    <row r="28" spans="1:17" ht="18" thickBot="1" x14ac:dyDescent="0.25">
      <c r="A28" s="15">
        <v>8</v>
      </c>
      <c r="B28" s="16" t="s">
        <v>23</v>
      </c>
      <c r="C28" s="16" t="s">
        <v>23</v>
      </c>
      <c r="D28" s="16" t="s">
        <v>23</v>
      </c>
      <c r="E28" s="17" t="s">
        <v>23</v>
      </c>
      <c r="F28" s="17" t="s">
        <v>23</v>
      </c>
      <c r="G28" s="17" t="s">
        <v>23</v>
      </c>
      <c r="H28" s="16" t="s">
        <v>31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henri.arno@gmail.com</dc:creator>
  <cp:lastModifiedBy>henri.arno@gmail.com</cp:lastModifiedBy>
  <dcterms:created xsi:type="dcterms:W3CDTF">2020-04-15T11:27:31Z</dcterms:created>
  <dcterms:modified xsi:type="dcterms:W3CDTF">2020-04-20T16:50:33Z</dcterms:modified>
</cp:coreProperties>
</file>