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aljon\Documents\source\Personal\CyberSecurity\CompanyHotness\dashboards\"/>
    </mc:Choice>
  </mc:AlternateContent>
  <bookViews>
    <workbookView xWindow="0" yWindow="0" windowWidth="13050" windowHeight="6555" activeTab="3"/>
  </bookViews>
  <sheets>
    <sheet name="Overall score" sheetId="4" r:id="rId1"/>
    <sheet name="Hotness" sheetId="5" r:id="rId2"/>
    <sheet name="Competitive position" sheetId="1" r:id="rId3"/>
    <sheet name="Frontier technologies" sheetId="2" r:id="rId4"/>
    <sheet name="Investor alignmen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I47" i="1"/>
  <c r="I48" i="1"/>
  <c r="I49" i="1"/>
  <c r="I50" i="1"/>
  <c r="I51" i="1"/>
  <c r="J46" i="1"/>
  <c r="J47" i="1"/>
  <c r="J48" i="1"/>
  <c r="J49" i="1"/>
  <c r="J50" i="1"/>
  <c r="J51" i="1"/>
  <c r="I36" i="1" l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26" i="1"/>
  <c r="J26" i="1"/>
  <c r="I7" i="1" l="1"/>
  <c r="I8" i="1"/>
  <c r="I27" i="1"/>
  <c r="I9" i="1"/>
  <c r="I19" i="1"/>
  <c r="I31" i="1"/>
  <c r="I25" i="1"/>
  <c r="I32" i="1"/>
  <c r="I16" i="1"/>
  <c r="I10" i="1"/>
  <c r="I12" i="1"/>
  <c r="I22" i="1"/>
  <c r="I17" i="1"/>
  <c r="I20" i="1"/>
  <c r="I14" i="1"/>
  <c r="I15" i="1"/>
  <c r="I33" i="1"/>
  <c r="I28" i="1"/>
  <c r="I34" i="1"/>
  <c r="I35" i="1"/>
  <c r="I21" i="1"/>
  <c r="I29" i="1"/>
  <c r="I30" i="1"/>
  <c r="J7" i="1"/>
  <c r="J8" i="1"/>
  <c r="J27" i="1"/>
  <c r="J9" i="1"/>
  <c r="J19" i="1"/>
  <c r="J31" i="1"/>
  <c r="J25" i="1"/>
  <c r="J32" i="1"/>
  <c r="J16" i="1"/>
  <c r="J10" i="1"/>
  <c r="J12" i="1"/>
  <c r="J22" i="1"/>
  <c r="J17" i="1"/>
  <c r="J20" i="1"/>
  <c r="J14" i="1"/>
  <c r="J15" i="1"/>
  <c r="J33" i="1"/>
  <c r="J28" i="1"/>
  <c r="J34" i="1"/>
  <c r="J35" i="1"/>
  <c r="J21" i="1"/>
  <c r="J29" i="1"/>
  <c r="J30" i="1"/>
  <c r="F7" i="4" l="1"/>
  <c r="E7" i="4"/>
  <c r="D7" i="4"/>
  <c r="C7" i="4"/>
  <c r="J4" i="1"/>
  <c r="J3" i="1"/>
  <c r="J11" i="1"/>
  <c r="J2" i="1"/>
  <c r="J6" i="1"/>
  <c r="J24" i="1"/>
  <c r="J5" i="1"/>
  <c r="J18" i="1"/>
  <c r="J13" i="1"/>
  <c r="J23" i="1"/>
  <c r="I4" i="1"/>
  <c r="I3" i="1"/>
  <c r="I11" i="1"/>
  <c r="I2" i="1"/>
  <c r="I6" i="1"/>
  <c r="I24" i="1"/>
  <c r="I5" i="1"/>
  <c r="I18" i="1"/>
  <c r="I13" i="1"/>
  <c r="I23" i="1"/>
</calcChain>
</file>

<file path=xl/sharedStrings.xml><?xml version="1.0" encoding="utf-8"?>
<sst xmlns="http://schemas.openxmlformats.org/spreadsheetml/2006/main" count="200" uniqueCount="183">
  <si>
    <t>bvd_id</t>
  </si>
  <si>
    <t>company_name</t>
  </si>
  <si>
    <t>number_of_families</t>
  </si>
  <si>
    <t>number_of_citations</t>
  </si>
  <si>
    <t># Company cited patents</t>
  </si>
  <si>
    <t># Others citing patents</t>
  </si>
  <si>
    <t># Company citing patents</t>
  </si>
  <si>
    <t># Others cited patents</t>
  </si>
  <si>
    <t>HU13408525</t>
  </si>
  <si>
    <t>H&amp;U INGATLANHASZNOSITO ES KERESKEDELMI KORLATOLT FELELOSSEGU TARSASAG</t>
  </si>
  <si>
    <t>DE2010000581</t>
  </si>
  <si>
    <t>SIEMENS AG</t>
  </si>
  <si>
    <t>JP000000746JPN</t>
  </si>
  <si>
    <t>HITACHI LTD</t>
  </si>
  <si>
    <t>JP000000856JPN</t>
  </si>
  <si>
    <t>MITSUBISHI ELECTRIC CORPORATION</t>
  </si>
  <si>
    <t>US130871985</t>
  </si>
  <si>
    <t>INTERNATIONAL BUSINESS MACHINES CORP</t>
  </si>
  <si>
    <t>JP000001066JPN</t>
  </si>
  <si>
    <t>TOSHIBA CORPORATION</t>
  </si>
  <si>
    <t>JP000000894JPN</t>
  </si>
  <si>
    <t>NEC CORPORATION</t>
  </si>
  <si>
    <t>JP000001009JPN</t>
  </si>
  <si>
    <t>SONY CORPORATION</t>
  </si>
  <si>
    <t>JP000000680JPN</t>
  </si>
  <si>
    <t>CANON INC</t>
  </si>
  <si>
    <t>KR1301110006246</t>
  </si>
  <si>
    <t>SAMSUNG ELECTRONICS CO.,LTD.</t>
  </si>
  <si>
    <t>US361115800</t>
  </si>
  <si>
    <t>MOTOROLA SOLUTIONS, INC.</t>
  </si>
  <si>
    <t>JP000000728JPN</t>
  </si>
  <si>
    <t>FUJITSU LIMITED</t>
  </si>
  <si>
    <t>FR542019096</t>
  </si>
  <si>
    <t>ALCATEL-LUCENT S.A.</t>
  </si>
  <si>
    <t>FI01120389</t>
  </si>
  <si>
    <t>NOKIA OYJ</t>
  </si>
  <si>
    <t>JP715643607S</t>
  </si>
  <si>
    <t>US911144442</t>
  </si>
  <si>
    <t>MICROSOFT CORP.</t>
  </si>
  <si>
    <t>US941672743</t>
  </si>
  <si>
    <t>INTEL CORP</t>
  </si>
  <si>
    <t>US941081436</t>
  </si>
  <si>
    <t>HP INC.</t>
  </si>
  <si>
    <t>JP568096796S</t>
  </si>
  <si>
    <t>SE5560160680</t>
  </si>
  <si>
    <t>TELEFONAKTIEBOLAGET LM ERICSSON</t>
  </si>
  <si>
    <t>US232259884</t>
  </si>
  <si>
    <t>VERIZON COMMUNICATIONS INC</t>
  </si>
  <si>
    <t>US431301883</t>
  </si>
  <si>
    <t>AT&amp;T INC.</t>
  </si>
  <si>
    <t>US149202499L</t>
  </si>
  <si>
    <t>HEWLETT-PACKARD CO</t>
  </si>
  <si>
    <t>US760011617</t>
  </si>
  <si>
    <t>COMPAQ COMPUTER CORP</t>
  </si>
  <si>
    <t>US223408857</t>
  </si>
  <si>
    <t>ALCATEL-LUCENT USA INC.</t>
  </si>
  <si>
    <t>US*190521483673</t>
  </si>
  <si>
    <t>LUCENT TECHNOLOGIES INTERNATIONAL INC.</t>
  </si>
  <si>
    <t>US542185193</t>
  </si>
  <si>
    <t>ORACLE CORP</t>
  </si>
  <si>
    <t>US134924710</t>
  </si>
  <si>
    <t>AT&amp;T CORP.</t>
  </si>
  <si>
    <t>US124069928L</t>
  </si>
  <si>
    <t>VIKO TECHNOLOGY INC</t>
  </si>
  <si>
    <t>US04-597-2222</t>
  </si>
  <si>
    <t>AT&amp;T INTELLECTUAL PROPERTY</t>
  </si>
  <si>
    <t>US942805249</t>
  </si>
  <si>
    <t>SUN MICROSYSTEMS INC</t>
  </si>
  <si>
    <t>US770059951</t>
  </si>
  <si>
    <t>CISCO SYSTEMS INC</t>
  </si>
  <si>
    <t>US2-43997</t>
  </si>
  <si>
    <t>CISCO TECHNOLOGY INC</t>
  </si>
  <si>
    <t>CA90086NC</t>
  </si>
  <si>
    <t>NORTEL NETWORKS CORP</t>
  </si>
  <si>
    <t>US942605794</t>
  </si>
  <si>
    <t>3COM CORP</t>
  </si>
  <si>
    <t>US941692300</t>
  </si>
  <si>
    <t>ADVANCED MICRO DEVICES INC</t>
  </si>
  <si>
    <t>US142398316L</t>
  </si>
  <si>
    <t>AT &amp; T</t>
  </si>
  <si>
    <t>US042680009</t>
  </si>
  <si>
    <t>EMC CORP</t>
  </si>
  <si>
    <t>CN9360000140</t>
  </si>
  <si>
    <t>HUAWEI TECHNOLOGIES CO., LTD.</t>
  </si>
  <si>
    <t>Power</t>
  </si>
  <si>
    <t>Dependence</t>
  </si>
  <si>
    <t>preference_id</t>
  </si>
  <si>
    <t>area_label</t>
  </si>
  <si>
    <t>preference_group</t>
  </si>
  <si>
    <t># families in preference area</t>
  </si>
  <si>
    <t># top cited within preference area</t>
  </si>
  <si>
    <t>technology_id</t>
  </si>
  <si>
    <t>label</t>
  </si>
  <si>
    <t>technology_group</t>
  </si>
  <si>
    <t># families in frontier technologies</t>
  </si>
  <si>
    <t># top cited within technology</t>
  </si>
  <si>
    <t>Information Technology</t>
  </si>
  <si>
    <t>Cloud</t>
  </si>
  <si>
    <t>Cyber security</t>
  </si>
  <si>
    <t>size_market_cap</t>
  </si>
  <si>
    <t>size_revenue</t>
  </si>
  <si>
    <t>size_employees</t>
  </si>
  <si>
    <t>size_compound_rank</t>
  </si>
  <si>
    <t>thematic_group</t>
  </si>
  <si>
    <t>total_volume</t>
  </si>
  <si>
    <t>on_topic_volume</t>
  </si>
  <si>
    <t>on_topic_fraction</t>
  </si>
  <si>
    <t>on_topic_volume_in_top_10pct</t>
  </si>
  <si>
    <t>on_topic_fraction_in_top_10pct</t>
  </si>
  <si>
    <t>frontier_volume</t>
  </si>
  <si>
    <t>frontier_fraction</t>
  </si>
  <si>
    <t>frontier_volume_in_top_10pct</t>
  </si>
  <si>
    <t>frontier_fraction_in_top_10pct</t>
  </si>
  <si>
    <t>hotness_avg_citations_over_age</t>
  </si>
  <si>
    <t>hotness_avg_y3_citations</t>
  </si>
  <si>
    <t>competitive_incoming_citations</t>
  </si>
  <si>
    <t>competitive_outgoing_citations</t>
  </si>
  <si>
    <t>competitive_citation_inout_fraction</t>
  </si>
  <si>
    <t>total_volume_rank</t>
  </si>
  <si>
    <t>on_topic_volume_rank</t>
  </si>
  <si>
    <t>on_topic_fraction_rank</t>
  </si>
  <si>
    <t>on_topic_volume_in_top_10pct_rank</t>
  </si>
  <si>
    <t>on_topic_fraction_in_top_10pct_rank</t>
  </si>
  <si>
    <t>frontier_volume_rank</t>
  </si>
  <si>
    <t>frontier_fraction_rank</t>
  </si>
  <si>
    <t>frontier_volume_in_top_10pct_rank</t>
  </si>
  <si>
    <t>frontier_fraction_in_top_10pct_rank</t>
  </si>
  <si>
    <t>hotness_avg_citations_over_age_rank</t>
  </si>
  <si>
    <t>hotness_avg_y3_citations_rank</t>
  </si>
  <si>
    <t>competitive_incoming_citations_rank</t>
  </si>
  <si>
    <t>competitive_outgoing_citations_rank</t>
  </si>
  <si>
    <t>competitive_citation_inout_fraction_rank</t>
  </si>
  <si>
    <t>frontier_sorting_score</t>
  </si>
  <si>
    <t>on_topic_sorting_score</t>
  </si>
  <si>
    <t>hotness_sorting_score</t>
  </si>
  <si>
    <t>competitive_sorting_score</t>
  </si>
  <si>
    <t>compound_company_score</t>
  </si>
  <si>
    <t>thematic_compound_company_score</t>
  </si>
  <si>
    <t>NULL</t>
  </si>
  <si>
    <t>Unknown</t>
  </si>
  <si>
    <t>Frontier technologies</t>
  </si>
  <si>
    <t>Investor alignment</t>
  </si>
  <si>
    <t>Hotness</t>
  </si>
  <si>
    <t>Competitive position</t>
  </si>
  <si>
    <t>US770422528</t>
  </si>
  <si>
    <t>JUNIPER NETWORKS INC</t>
  </si>
  <si>
    <t>US042226590</t>
  </si>
  <si>
    <t>DIGITAL EQUIPMENT CORP</t>
  </si>
  <si>
    <t>US330480482</t>
  </si>
  <si>
    <t>BROADCOM CORPORATION</t>
  </si>
  <si>
    <t>US750289970</t>
  </si>
  <si>
    <t>TEXAS INSTRUMENTS INC</t>
  </si>
  <si>
    <t>CAD860398742D</t>
  </si>
  <si>
    <t>NORTEL NETWORKS LTD</t>
  </si>
  <si>
    <t>US172428480L</t>
  </si>
  <si>
    <t>CABLETRON SYSTEMS</t>
  </si>
  <si>
    <t>US770430270</t>
  </si>
  <si>
    <t>EXTREME NETWORKS INC</t>
  </si>
  <si>
    <t>US042797263</t>
  </si>
  <si>
    <t>ENTERASYS NETWORKS, INC.</t>
  </si>
  <si>
    <t>General sensor</t>
  </si>
  <si>
    <t>Connected Devices</t>
  </si>
  <si>
    <t>Cloud narrow</t>
  </si>
  <si>
    <t>Wireless</t>
  </si>
  <si>
    <t>Internet of Things</t>
  </si>
  <si>
    <t>Surveillance</t>
  </si>
  <si>
    <t>Smart sensor</t>
  </si>
  <si>
    <t>Energy</t>
  </si>
  <si>
    <t>LED</t>
  </si>
  <si>
    <t>Photonics</t>
  </si>
  <si>
    <t>y</t>
  </si>
  <si>
    <t>Citations over Age</t>
  </si>
  <si>
    <t>Y3 Citations</t>
  </si>
  <si>
    <t>CA32094NC</t>
  </si>
  <si>
    <t>NORTEL NETWORKS LIMITED</t>
  </si>
  <si>
    <t>KR1601220002170</t>
  </si>
  <si>
    <t>KOREA ELECTRONIC TELECOMMUNICATION RESERCH</t>
  </si>
  <si>
    <t>CA134170161L</t>
  </si>
  <si>
    <t>NORTEL NETWORKS</t>
  </si>
  <si>
    <t>CoA Negative range</t>
  </si>
  <si>
    <t>CoA Positive range</t>
  </si>
  <si>
    <t>Y3C Negative range</t>
  </si>
  <si>
    <t>Y3C Positive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</si>
</sst>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'Overall score'!$B$2</c:f>
              <c:strCache>
                <c:ptCount val="1"/>
                <c:pt idx="0">
                  <c:v>EXTREME NETWORKS INC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'Overall score'!$C$6:$F$6</c15:sqref>
                  </c15:fullRef>
                </c:ext>
              </c:extLst>
              <c:f>('Overall score'!$C$6:$D$6,'Overall score'!$F$6)</c:f>
              <c:strCache>
                <c:ptCount val="3"/>
                <c:pt idx="0">
                  <c:v>Hotness</c:v>
                </c:pt>
                <c:pt idx="1">
                  <c:v>Frontier technologies</c:v>
                </c:pt>
                <c:pt idx="2">
                  <c:v>Competitive position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'Overall score'!$C$7:$F$7</c15:sqref>
                  </c15:fullRef>
                </c:ext>
              </c:extLst>
              <c:f>('Overall score'!$C$7:$D$7,'Overall score'!$F$7)</c:f>
              <c:numCache>
                <c:formatCode>General</c:formatCode>
                <c:ptCount val="3"/>
                <c:pt idx="0">
                  <c:v>0.9216666</c:v>
                </c:pt>
                <c:pt idx="1">
                  <c:v>0.74583330000000003</c:v>
                </c:pt>
                <c:pt idx="2">
                  <c:v>0.96499999999999997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97528"/>
        <c:axId val="278998704"/>
      </c:radarChart>
      <c:catAx>
        <c:axId val="27899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8704"/>
        <c:crosses val="autoZero"/>
        <c:auto val="1"/>
        <c:lblAlgn val="ctr"/>
        <c:lblOffset val="100"/>
        <c:noMultiLvlLbl val="0"/>
      </c:catAx>
      <c:valAx>
        <c:axId val="27899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752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Technology hotness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Hotness!$B$1</c:f>
              <c:strCache>
                <c:ptCount val="1"/>
                <c:pt idx="0">
                  <c:v>Citations over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Hotness!$A$2:$A$22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Hotness!$B$2:$B$22</c:f>
              <c:numCache>
                <c:formatCode>General</c:formatCode>
                <c:ptCount val="21"/>
                <c:pt idx="0">
                  <c:v>0</c:v>
                </c:pt>
                <c:pt idx="1">
                  <c:v>0.1111111</c:v>
                </c:pt>
                <c:pt idx="2">
                  <c:v>0.5</c:v>
                </c:pt>
                <c:pt idx="3">
                  <c:v>0.38333329999999999</c:v>
                </c:pt>
                <c:pt idx="4">
                  <c:v>0.43589739999999999</c:v>
                </c:pt>
                <c:pt idx="5">
                  <c:v>0.69688640000000002</c:v>
                </c:pt>
                <c:pt idx="6">
                  <c:v>1.6978169999999999</c:v>
                </c:pt>
                <c:pt idx="7">
                  <c:v>2.5377290000000001</c:v>
                </c:pt>
                <c:pt idx="8">
                  <c:v>2.8026450000000001</c:v>
                </c:pt>
                <c:pt idx="9">
                  <c:v>3.4495800000000001</c:v>
                </c:pt>
                <c:pt idx="10">
                  <c:v>3.8675890000000002</c:v>
                </c:pt>
                <c:pt idx="11">
                  <c:v>4.1324860000000001</c:v>
                </c:pt>
                <c:pt idx="12">
                  <c:v>4.2136319999999996</c:v>
                </c:pt>
                <c:pt idx="13">
                  <c:v>4.2715490000000003</c:v>
                </c:pt>
                <c:pt idx="14">
                  <c:v>4.2834560000000002</c:v>
                </c:pt>
                <c:pt idx="15">
                  <c:v>4.0984319999999999</c:v>
                </c:pt>
                <c:pt idx="16">
                  <c:v>3.9571019999999999</c:v>
                </c:pt>
                <c:pt idx="17">
                  <c:v>3.680285</c:v>
                </c:pt>
                <c:pt idx="18">
                  <c:v>3.4952920000000001</c:v>
                </c:pt>
                <c:pt idx="19">
                  <c:v>3.4636550000000002</c:v>
                </c:pt>
                <c:pt idx="20">
                  <c:v>2.9421879999999998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Hotness!$C$1</c:f>
              <c:strCache>
                <c:ptCount val="1"/>
                <c:pt idx="0">
                  <c:v>CoA Negative range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Hotness!$A$2:$A$22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Hotness!$C$2:$C$22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2.3932440578937501E-2</c:v>
                </c:pt>
                <c:pt idx="5">
                  <c:v>7.8109197318553897E-2</c:v>
                </c:pt>
                <c:pt idx="6">
                  <c:v>0.16666667163372001</c:v>
                </c:pt>
                <c:pt idx="7">
                  <c:v>0.20939393639564499</c:v>
                </c:pt>
                <c:pt idx="8">
                  <c:v>0.28104478716850301</c:v>
                </c:pt>
                <c:pt idx="9">
                  <c:v>0.33373714089393602</c:v>
                </c:pt>
                <c:pt idx="10">
                  <c:v>0.38412520289421098</c:v>
                </c:pt>
                <c:pt idx="11">
                  <c:v>0.40737626552581802</c:v>
                </c:pt>
                <c:pt idx="12">
                  <c:v>0.45748631954193097</c:v>
                </c:pt>
                <c:pt idx="13">
                  <c:v>0.47455568909645102</c:v>
                </c:pt>
                <c:pt idx="14">
                  <c:v>0.48781482577323898</c:v>
                </c:pt>
                <c:pt idx="15">
                  <c:v>0.49695353507995599</c:v>
                </c:pt>
                <c:pt idx="16">
                  <c:v>0.473148888349533</c:v>
                </c:pt>
                <c:pt idx="17">
                  <c:v>0.47755078077316299</c:v>
                </c:pt>
                <c:pt idx="18">
                  <c:v>0.487357103824615</c:v>
                </c:pt>
                <c:pt idx="19">
                  <c:v>0.48646897077560403</c:v>
                </c:pt>
                <c:pt idx="20">
                  <c:v>0.43478437662124603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Hotness!$D$1</c:f>
              <c:strCache>
                <c:ptCount val="1"/>
                <c:pt idx="0">
                  <c:v>CoA Positive range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Hotness!$A$2:$A$22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Hotness!$D$2:$D$22</c:f>
              <c:numCache>
                <c:formatCode>General</c:formatCode>
                <c:ptCount val="21"/>
                <c:pt idx="0">
                  <c:v>0.15266613066196399</c:v>
                </c:pt>
                <c:pt idx="1">
                  <c:v>0.166911479830742</c:v>
                </c:pt>
                <c:pt idx="2">
                  <c:v>0.202733799815178</c:v>
                </c:pt>
                <c:pt idx="3">
                  <c:v>0.22207185029983501</c:v>
                </c:pt>
                <c:pt idx="4">
                  <c:v>0.24389399290084801</c:v>
                </c:pt>
                <c:pt idx="5">
                  <c:v>0.28641203641891499</c:v>
                </c:pt>
                <c:pt idx="6">
                  <c:v>0.396579915285111</c:v>
                </c:pt>
                <c:pt idx="7">
                  <c:v>0.48254144191741899</c:v>
                </c:pt>
                <c:pt idx="8">
                  <c:v>0.56214470863342303</c:v>
                </c:pt>
                <c:pt idx="9">
                  <c:v>0.625</c:v>
                </c:pt>
                <c:pt idx="10">
                  <c:v>0.688084220886231</c:v>
                </c:pt>
                <c:pt idx="11">
                  <c:v>0.72659790515899703</c:v>
                </c:pt>
                <c:pt idx="12">
                  <c:v>0.77411632537841801</c:v>
                </c:pt>
                <c:pt idx="13">
                  <c:v>0.80226759910583501</c:v>
                </c:pt>
                <c:pt idx="14">
                  <c:v>0.83258051872253402</c:v>
                </c:pt>
                <c:pt idx="15">
                  <c:v>0.82643630504608201</c:v>
                </c:pt>
                <c:pt idx="16">
                  <c:v>0.79537014961242702</c:v>
                </c:pt>
                <c:pt idx="17">
                  <c:v>0.76595103740692105</c:v>
                </c:pt>
                <c:pt idx="18">
                  <c:v>0.77942591905593905</c:v>
                </c:pt>
                <c:pt idx="19">
                  <c:v>0.78015172481536899</c:v>
                </c:pt>
                <c:pt idx="20">
                  <c:v>0.70580387115478505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96352"/>
        <c:axId val="278991256"/>
      </c:lineChart>
      <c:lineChart>
        <c:grouping val="standard"/>
        <c:varyColors val="0"/>
        <c:ser>
          <c:idx val="1"/>
          <c:order val="1"/>
          <c:tx>
            <c:strRef>
              <c:f>Hotness!$E$1</c:f>
              <c:strCache>
                <c:ptCount val="1"/>
                <c:pt idx="0">
                  <c:v>Y3 Citations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Hotness!$A$2:$A$22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Hotness!$E$2:$E$22</c:f>
              <c:numCache>
                <c:formatCode>General</c:formatCode>
                <c:ptCount val="21"/>
                <c:pt idx="0">
                  <c:v>4</c:v>
                </c:pt>
                <c:pt idx="1">
                  <c:v>1.3333330000000001</c:v>
                </c:pt>
                <c:pt idx="2">
                  <c:v>2.5</c:v>
                </c:pt>
                <c:pt idx="3">
                  <c:v>5.3333329999999997</c:v>
                </c:pt>
                <c:pt idx="4">
                  <c:v>13.076919999999999</c:v>
                </c:pt>
                <c:pt idx="5">
                  <c:v>9.7692309999999996</c:v>
                </c:pt>
                <c:pt idx="6">
                  <c:v>9.8333329999999997</c:v>
                </c:pt>
                <c:pt idx="7">
                  <c:v>10.942310000000001</c:v>
                </c:pt>
                <c:pt idx="8">
                  <c:v>9.6190470000000001</c:v>
                </c:pt>
                <c:pt idx="9">
                  <c:v>9.8000000000000007</c:v>
                </c:pt>
                <c:pt idx="10">
                  <c:v>9.4705890000000004</c:v>
                </c:pt>
                <c:pt idx="11">
                  <c:v>9.569445</c:v>
                </c:pt>
                <c:pt idx="12">
                  <c:v>9.5584410000000002</c:v>
                </c:pt>
                <c:pt idx="13">
                  <c:v>8.9651169999999993</c:v>
                </c:pt>
                <c:pt idx="14">
                  <c:v>8.6063829999999992</c:v>
                </c:pt>
                <c:pt idx="15">
                  <c:v>8.3809529999999999</c:v>
                </c:pt>
                <c:pt idx="16">
                  <c:v>7.9912280000000004</c:v>
                </c:pt>
                <c:pt idx="17">
                  <c:v>7.296875</c:v>
                </c:pt>
                <c:pt idx="18">
                  <c:v>6.6126760000000004</c:v>
                </c:pt>
                <c:pt idx="19">
                  <c:v>6.4758620000000002</c:v>
                </c:pt>
                <c:pt idx="20">
                  <c:v>6.493055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Hotness!$G$1</c:f>
              <c:strCache>
                <c:ptCount val="1"/>
                <c:pt idx="0">
                  <c:v>Y3C Positive range</c:v>
                </c:pt>
              </c:strCache>
            </c:strRef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Hotness!$A$2:$A$22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Hotness!$G$2:$G$22</c:f>
              <c:numCache>
                <c:formatCode>General</c:formatCode>
                <c:ptCount val="21"/>
                <c:pt idx="0">
                  <c:v>0.41595627665519702</c:v>
                </c:pt>
                <c:pt idx="1">
                  <c:v>0.44117647409439098</c:v>
                </c:pt>
                <c:pt idx="2">
                  <c:v>0.5</c:v>
                </c:pt>
                <c:pt idx="3">
                  <c:v>0.60000002384185802</c:v>
                </c:pt>
                <c:pt idx="4">
                  <c:v>0.743216323852539</c:v>
                </c:pt>
                <c:pt idx="5">
                  <c:v>0.95003734827041597</c:v>
                </c:pt>
                <c:pt idx="6">
                  <c:v>1.0455466508865401</c:v>
                </c:pt>
                <c:pt idx="7">
                  <c:v>1.1769610881805399</c:v>
                </c:pt>
                <c:pt idx="8">
                  <c:v>1.30386066436768</c:v>
                </c:pt>
                <c:pt idx="9">
                  <c:v>1.4212100267410299</c:v>
                </c:pt>
                <c:pt idx="10">
                  <c:v>1.51632966995239</c:v>
                </c:pt>
                <c:pt idx="11">
                  <c:v>1.58840522766113</c:v>
                </c:pt>
                <c:pt idx="12">
                  <c:v>1.62073411941528</c:v>
                </c:pt>
                <c:pt idx="13">
                  <c:v>1.6704907655715899</c:v>
                </c:pt>
                <c:pt idx="14">
                  <c:v>1.67742760181427</c:v>
                </c:pt>
                <c:pt idx="15">
                  <c:v>1.70150601863861</c:v>
                </c:pt>
                <c:pt idx="16">
                  <c:v>1.66334714889526</c:v>
                </c:pt>
                <c:pt idx="17">
                  <c:v>1.60144016742706</c:v>
                </c:pt>
                <c:pt idx="18">
                  <c:v>1.54081070423126</c:v>
                </c:pt>
                <c:pt idx="19">
                  <c:v>1.54309642314911</c:v>
                </c:pt>
                <c:pt idx="20">
                  <c:v>1.5695882797241201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Hotness!$F$1</c:f>
              <c:strCache>
                <c:ptCount val="1"/>
                <c:pt idx="0">
                  <c:v>Y3C Negative range</c:v>
                </c:pt>
              </c:strCache>
            </c:strRef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Hotness!$A$2:$A$22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Hotness!$F$2:$F$22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0.111111111938953</c:v>
                </c:pt>
                <c:pt idx="4">
                  <c:v>0.25</c:v>
                </c:pt>
                <c:pt idx="5">
                  <c:v>0.42721626162528997</c:v>
                </c:pt>
                <c:pt idx="6">
                  <c:v>0.5</c:v>
                </c:pt>
                <c:pt idx="7">
                  <c:v>0.57325707674026505</c:v>
                </c:pt>
                <c:pt idx="8">
                  <c:v>0.65344647169113201</c:v>
                </c:pt>
                <c:pt idx="9">
                  <c:v>0.739972937107086</c:v>
                </c:pt>
                <c:pt idx="10">
                  <c:v>0.802399349212646</c:v>
                </c:pt>
                <c:pt idx="11">
                  <c:v>0.83333331346511796</c:v>
                </c:pt>
                <c:pt idx="12">
                  <c:v>0.90465657711029102</c:v>
                </c:pt>
                <c:pt idx="13">
                  <c:v>0.97854765653610198</c:v>
                </c:pt>
                <c:pt idx="14">
                  <c:v>0.98222222328186004</c:v>
                </c:pt>
                <c:pt idx="15">
                  <c:v>1</c:v>
                </c:pt>
                <c:pt idx="16">
                  <c:v>0.98142241239547701</c:v>
                </c:pt>
                <c:pt idx="17">
                  <c:v>0.94335846900939901</c:v>
                </c:pt>
                <c:pt idx="18">
                  <c:v>0.90186893939971902</c:v>
                </c:pt>
                <c:pt idx="19">
                  <c:v>0.904945051670074</c:v>
                </c:pt>
                <c:pt idx="20">
                  <c:v>0.90521976947784399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92040"/>
        <c:axId val="278991648"/>
      </c:lineChart>
      <c:catAx>
        <c:axId val="2789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1256"/>
        <c:crosses val="autoZero"/>
        <c:auto val="1"/>
        <c:lblAlgn val="ctr"/>
        <c:lblOffset val="100"/>
        <c:noMultiLvlLbl val="0"/>
      </c:catAx>
      <c:valAx>
        <c:axId val="278991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Citations over 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6352"/>
        <c:crosses val="autoZero"/>
        <c:crossBetween val="between"/>
      </c:valAx>
      <c:valAx>
        <c:axId val="27899164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Y3 Citations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2040"/>
        <c:crosses val="max"/>
        <c:crossBetween val="between"/>
      </c:valAx>
      <c:catAx>
        <c:axId val="27899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99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'Competitive position'!$I$1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'Competitive position'!$B$2:$B$23</c15:sqref>
                  </c15:fullRef>
                </c:ext>
              </c:extLst>
              <c:f>('Competitive position'!$B$2:$B$4,'Competitive position'!$B$6:$B$17,'Competitive position'!$B$20:$B$23)</c:f>
              <c:strCache>
                <c:ptCount val="19"/>
                <c:pt idx="0">
                  <c:v>INTERNATIONAL BUSINESS MACHINES CORP</c:v>
                </c:pt>
                <c:pt idx="1">
                  <c:v>HP INC.</c:v>
                </c:pt>
                <c:pt idx="2">
                  <c:v>VIKO TECHNOLOGY INC</c:v>
                </c:pt>
                <c:pt idx="3">
                  <c:v>ALCATEL-LUCENT S.A.</c:v>
                </c:pt>
                <c:pt idx="4">
                  <c:v>NOKIA OYJ</c:v>
                </c:pt>
                <c:pt idx="5">
                  <c:v>FUJITSU LIMITED</c:v>
                </c:pt>
                <c:pt idx="6">
                  <c:v>INTEL CORP</c:v>
                </c:pt>
                <c:pt idx="7">
                  <c:v>HITACHI LTD</c:v>
                </c:pt>
                <c:pt idx="8">
                  <c:v>CISCO SYSTEMS INC</c:v>
                </c:pt>
                <c:pt idx="9">
                  <c:v>NEC CORPORATION</c:v>
                </c:pt>
                <c:pt idx="10">
                  <c:v>AT&amp;T INC.</c:v>
                </c:pt>
                <c:pt idx="11">
                  <c:v>FUJITSU LIMITED</c:v>
                </c:pt>
                <c:pt idx="12">
                  <c:v>3COM CORP</c:v>
                </c:pt>
                <c:pt idx="13">
                  <c:v>HEWLETT-PACKARD CO</c:v>
                </c:pt>
                <c:pt idx="14">
                  <c:v>TELEFONAKTIEBOLAGET LM ERICSSON</c:v>
                </c:pt>
                <c:pt idx="15">
                  <c:v>NORTEL NETWORKS LTD</c:v>
                </c:pt>
                <c:pt idx="16">
                  <c:v>CABLETRON SYSTEMS</c:v>
                </c:pt>
                <c:pt idx="17">
                  <c:v>ORACLE CORP</c:v>
                </c:pt>
                <c:pt idx="18">
                  <c:v>NORTEL NETWORKS CORP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'Competitive position'!$I$2:$I$23</c15:sqref>
                  </c15:fullRef>
                </c:ext>
              </c:extLst>
              <c:f>('Competitive position'!$I$2:$I$4,'Competitive position'!$I$6:$I$17,'Competitive position'!$I$20:$I$23)</c:f>
              <c:numCache>
                <c:formatCode>General</c:formatCode>
                <c:ptCount val="19"/>
                <c:pt idx="0">
                  <c:v>200</c:v>
                </c:pt>
                <c:pt idx="1">
                  <c:v>165</c:v>
                </c:pt>
                <c:pt idx="2">
                  <c:v>182</c:v>
                </c:pt>
                <c:pt idx="3">
                  <c:v>143</c:v>
                </c:pt>
                <c:pt idx="4">
                  <c:v>154</c:v>
                </c:pt>
                <c:pt idx="5">
                  <c:v>142</c:v>
                </c:pt>
                <c:pt idx="6">
                  <c:v>131</c:v>
                </c:pt>
                <c:pt idx="7">
                  <c:v>97</c:v>
                </c:pt>
                <c:pt idx="8">
                  <c:v>106</c:v>
                </c:pt>
                <c:pt idx="9">
                  <c:v>91</c:v>
                </c:pt>
                <c:pt idx="10">
                  <c:v>57</c:v>
                </c:pt>
                <c:pt idx="11">
                  <c:v>105</c:v>
                </c:pt>
                <c:pt idx="12">
                  <c:v>61</c:v>
                </c:pt>
                <c:pt idx="13">
                  <c:v>115</c:v>
                </c:pt>
                <c:pt idx="14">
                  <c:v>109</c:v>
                </c:pt>
                <c:pt idx="15">
                  <c:v>78</c:v>
                </c:pt>
                <c:pt idx="16">
                  <c:v>52</c:v>
                </c:pt>
                <c:pt idx="17">
                  <c:v>73</c:v>
                </c:pt>
                <c:pt idx="18">
                  <c:v>71</c:v>
                </c:pt>
              </c:numCache>
            </c:numRef>
          </c:val>
        </c:ser>
        <c:ser>
          <c:idx val="1"/>
          <c:order val="1"/>
          <c:tx>
            <c:strRef>
              <c:f>'Competitive position'!$J$1</c:f>
              <c:strCache>
                <c:ptCount val="1"/>
                <c:pt idx="0">
                  <c:v>Dependence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'Competitive position'!$B$2:$B$23</c15:sqref>
                  </c15:fullRef>
                </c:ext>
              </c:extLst>
              <c:f>('Competitive position'!$B$2:$B$4,'Competitive position'!$B$6:$B$17,'Competitive position'!$B$20:$B$23)</c:f>
              <c:strCache>
                <c:ptCount val="19"/>
                <c:pt idx="0">
                  <c:v>INTERNATIONAL BUSINESS MACHINES CORP</c:v>
                </c:pt>
                <c:pt idx="1">
                  <c:v>HP INC.</c:v>
                </c:pt>
                <c:pt idx="2">
                  <c:v>VIKO TECHNOLOGY INC</c:v>
                </c:pt>
                <c:pt idx="3">
                  <c:v>ALCATEL-LUCENT S.A.</c:v>
                </c:pt>
                <c:pt idx="4">
                  <c:v>NOKIA OYJ</c:v>
                </c:pt>
                <c:pt idx="5">
                  <c:v>FUJITSU LIMITED</c:v>
                </c:pt>
                <c:pt idx="6">
                  <c:v>INTEL CORP</c:v>
                </c:pt>
                <c:pt idx="7">
                  <c:v>HITACHI LTD</c:v>
                </c:pt>
                <c:pt idx="8">
                  <c:v>CISCO SYSTEMS INC</c:v>
                </c:pt>
                <c:pt idx="9">
                  <c:v>NEC CORPORATION</c:v>
                </c:pt>
                <c:pt idx="10">
                  <c:v>AT&amp;T INC.</c:v>
                </c:pt>
                <c:pt idx="11">
                  <c:v>FUJITSU LIMITED</c:v>
                </c:pt>
                <c:pt idx="12">
                  <c:v>3COM CORP</c:v>
                </c:pt>
                <c:pt idx="13">
                  <c:v>HEWLETT-PACKARD CO</c:v>
                </c:pt>
                <c:pt idx="14">
                  <c:v>TELEFONAKTIEBOLAGET LM ERICSSON</c:v>
                </c:pt>
                <c:pt idx="15">
                  <c:v>NORTEL NETWORKS LTD</c:v>
                </c:pt>
                <c:pt idx="16">
                  <c:v>CABLETRON SYSTEMS</c:v>
                </c:pt>
                <c:pt idx="17">
                  <c:v>ORACLE CORP</c:v>
                </c:pt>
                <c:pt idx="18">
                  <c:v>NORTEL NETWORKS CORP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'Competitive position'!$J$2:$J$23</c15:sqref>
                  </c15:fullRef>
                </c:ext>
              </c:extLst>
              <c:f>('Competitive position'!$J$2:$J$4,'Competitive position'!$J$6:$J$17,'Competitive position'!$J$20:$J$23)</c:f>
              <c:numCache>
                <c:formatCode>General</c:formatCode>
                <c:ptCount val="19"/>
                <c:pt idx="0">
                  <c:v>-202</c:v>
                </c:pt>
                <c:pt idx="1">
                  <c:v>-168</c:v>
                </c:pt>
                <c:pt idx="2">
                  <c:v>-132</c:v>
                </c:pt>
                <c:pt idx="3">
                  <c:v>-119</c:v>
                </c:pt>
                <c:pt idx="4">
                  <c:v>-98</c:v>
                </c:pt>
                <c:pt idx="5">
                  <c:v>-108</c:v>
                </c:pt>
                <c:pt idx="6">
                  <c:v>-96</c:v>
                </c:pt>
                <c:pt idx="7">
                  <c:v>-123</c:v>
                </c:pt>
                <c:pt idx="8">
                  <c:v>-91</c:v>
                </c:pt>
                <c:pt idx="9">
                  <c:v>-101</c:v>
                </c:pt>
                <c:pt idx="10">
                  <c:v>-134</c:v>
                </c:pt>
                <c:pt idx="11">
                  <c:v>-71</c:v>
                </c:pt>
                <c:pt idx="12">
                  <c:v>-100</c:v>
                </c:pt>
                <c:pt idx="13">
                  <c:v>-41</c:v>
                </c:pt>
                <c:pt idx="14">
                  <c:v>-46</c:v>
                </c:pt>
                <c:pt idx="15">
                  <c:v>-74</c:v>
                </c:pt>
                <c:pt idx="16">
                  <c:v>-95</c:v>
                </c:pt>
                <c:pt idx="17">
                  <c:v>-71</c:v>
                </c:pt>
                <c:pt idx="18">
                  <c:v>-71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8993216"/>
        <c:axId val="278992432"/>
      </c:barChart>
      <c:catAx>
        <c:axId val="27899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2432"/>
        <c:crosses val="autoZero"/>
        <c:auto val="1"/>
        <c:lblAlgn val="ctr"/>
        <c:lblOffset val="100"/>
        <c:noMultiLvlLbl val="0"/>
      </c:catAx>
      <c:valAx>
        <c:axId val="2789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Frontier technologies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'Frontier technologies'!$D$1</c:f>
              <c:strCache>
                <c:ptCount val="1"/>
                <c:pt idx="0">
                  <c:v># families in frontier technologies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'Frontier technologies'!$B$2:$B$11</c15:sqref>
                  </c15:fullRef>
                </c:ext>
              </c:extLst>
              <c:f>('Frontier technologies'!$B$2,'Frontier technologies'!$B$4:$B$11)</c:f>
              <c:strCache>
                <c:ptCount val="9"/>
                <c:pt idx="0">
                  <c:v>Cloud</c:v>
                </c:pt>
                <c:pt idx="1">
                  <c:v>Photonics</c:v>
                </c:pt>
                <c:pt idx="2">
                  <c:v>Surveillance</c:v>
                </c:pt>
                <c:pt idx="3">
                  <c:v>General sensor</c:v>
                </c:pt>
                <c:pt idx="4">
                  <c:v>Wireless</c:v>
                </c:pt>
                <c:pt idx="5">
                  <c:v>Cyber security</c:v>
                </c:pt>
                <c:pt idx="6">
                  <c:v>Smart sensor</c:v>
                </c:pt>
                <c:pt idx="7">
                  <c:v>Internet of Things</c:v>
                </c:pt>
                <c:pt idx="8">
                  <c:v>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'Frontier technologies'!$D$2:$D$11</c15:sqref>
                  </c15:fullRef>
                </c:ext>
              </c:extLst>
              <c:f>('Frontier technologies'!$D$2,'Frontier technologies'!$D$4:$D$11)</c:f>
              <c:numCache>
                <c:formatCode>General</c:formatCode>
                <c:ptCount val="9"/>
                <c:pt idx="0">
                  <c:v>41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'Frontier technologies'!$E$1</c:f>
              <c:strCache>
                <c:ptCount val="1"/>
                <c:pt idx="0">
                  <c:v># top cited within technology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'Frontier technologies'!$B$2:$B$11</c15:sqref>
                  </c15:fullRef>
                </c:ext>
              </c:extLst>
              <c:f>('Frontier technologies'!$B$2,'Frontier technologies'!$B$4:$B$11)</c:f>
              <c:strCache>
                <c:ptCount val="9"/>
                <c:pt idx="0">
                  <c:v>Cloud</c:v>
                </c:pt>
                <c:pt idx="1">
                  <c:v>Photonics</c:v>
                </c:pt>
                <c:pt idx="2">
                  <c:v>Surveillance</c:v>
                </c:pt>
                <c:pt idx="3">
                  <c:v>General sensor</c:v>
                </c:pt>
                <c:pt idx="4">
                  <c:v>Wireless</c:v>
                </c:pt>
                <c:pt idx="5">
                  <c:v>Cyber security</c:v>
                </c:pt>
                <c:pt idx="6">
                  <c:v>Smart sensor</c:v>
                </c:pt>
                <c:pt idx="7">
                  <c:v>Internet of Things</c:v>
                </c:pt>
                <c:pt idx="8">
                  <c:v>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'Frontier technologies'!$E$2:$E$11</c15:sqref>
                  </c15:fullRef>
                </c:ext>
              </c:extLst>
              <c:f>('Frontier technologies'!$E$2,'Frontier technologies'!$E$4:$E$11)</c:f>
              <c:numCache>
                <c:formatCode>General</c:formatCode>
                <c:ptCount val="9"/>
                <c:pt idx="0">
                  <c:v>19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8996744"/>
        <c:axId val="373349936"/>
      </c:barChart>
      <c:catAx>
        <c:axId val="278996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49936"/>
        <c:crosses val="autoZero"/>
        <c:auto val="1"/>
        <c:lblAlgn val="ctr"/>
        <c:lblOffset val="100"/>
        <c:noMultiLvlLbl val="0"/>
      </c:catAx>
      <c:valAx>
        <c:axId val="3733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'Investor alignment'!$D$1</c:f>
              <c:strCache>
                <c:ptCount val="1"/>
                <c:pt idx="0">
                  <c:v># families in preference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'Investor alignment'!$B$2:$B$3</c:f>
              <c:strCache>
                <c:ptCount val="2"/>
                <c:pt idx="0">
                  <c:v>Cloud</c:v>
                </c:pt>
                <c:pt idx="1">
                  <c:v>Cyber security</c:v>
                </c:pt>
              </c:strCache>
            </c:strRef>
          </c:cat>
          <c:val>
            <c:numRef>
              <c:f>'Investor alignment'!$D$2:$D$3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'Investor alignment'!$E$1</c:f>
              <c:strCache>
                <c:ptCount val="1"/>
                <c:pt idx="0">
                  <c:v># top cited within preference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'Investor alignment'!$B$2:$B$3</c:f>
              <c:strCache>
                <c:ptCount val="2"/>
                <c:pt idx="0">
                  <c:v>Cloud</c:v>
                </c:pt>
                <c:pt idx="1">
                  <c:v>Cyber security</c:v>
                </c:pt>
              </c:strCache>
            </c:strRef>
          </c:cat>
          <c:val>
            <c:numRef>
              <c:f>'Investor alignment'!$E$2:$E$3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95960"/>
        <c:axId val="278992824"/>
      </c:barChart>
      <c:catAx>
        <c:axId val="278995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2824"/>
        <c:crosses val="autoZero"/>
        <c:auto val="1"/>
        <c:lblAlgn val="ctr"/>
        <c:lblOffset val="100"/>
        <c:noMultiLvlLbl val="0"/>
      </c:catAx>
      <c:valAx>
        <c:axId val="27899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9</xdr:row>
      <xdr:rowOff>119062</xdr:rowOff>
    </xdr:from>
    <xdr:to>
      <xdr:col>8</xdr:col>
      <xdr:colOff>1171575</xdr:colOff>
      <xdr:row>24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2</xdr:row>
      <xdr:rowOff>23812</xdr:rowOff>
    </xdr:from>
    <xdr:to>
      <xdr:col>14</xdr:col>
      <xdr:colOff>509587</xdr:colOff>
      <xdr:row>16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313764</xdr:colOff>
      <xdr:row>6</xdr:row>
      <xdr:rowOff>156882</xdr:rowOff>
    </xdr:from>
    <xdr:to>
      <xdr:col>7</xdr:col>
      <xdr:colOff>11205</xdr:colOff>
      <xdr:row>37</xdr:row>
      <xdr:rowOff>11206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257175</xdr:colOff>
      <xdr:row>7</xdr:row>
      <xdr:rowOff>133350</xdr:rowOff>
    </xdr:from>
    <xdr:to>
      <xdr:col>9</xdr:col>
      <xdr:colOff>466725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904875</xdr:colOff>
      <xdr:row>9</xdr:row>
      <xdr:rowOff>71437</xdr:rowOff>
    </xdr:from>
    <xdr:to>
      <xdr:col>4</xdr:col>
      <xdr:colOff>1619250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AO2" totalsRowShown="0">
  <autoFilter ref="A1:AO2"/>
  <tableColumns count="41">
    <tableColumn id="1" name="bvd_id"/>
    <tableColumn id="2" name="company_name"/>
    <tableColumn id="3" name="size_market_cap"/>
    <tableColumn id="4" name="size_revenue"/>
    <tableColumn id="5" name="size_employees"/>
    <tableColumn id="6" name="size_compound_rank"/>
    <tableColumn id="7" name="thematic_group"/>
    <tableColumn id="8" name="total_volume"/>
    <tableColumn id="9" name="on_topic_volume"/>
    <tableColumn id="10" name="on_topic_fraction"/>
    <tableColumn id="11" name="on_topic_volume_in_top_10pct"/>
    <tableColumn id="12" name="on_topic_fraction_in_top_10pct"/>
    <tableColumn id="13" name="frontier_volume"/>
    <tableColumn id="14" name="frontier_fraction"/>
    <tableColumn id="15" name="frontier_volume_in_top_10pct"/>
    <tableColumn id="16" name="frontier_fraction_in_top_10pct"/>
    <tableColumn id="17" name="hotness_avg_citations_over_age"/>
    <tableColumn id="18" name="hotness_avg_y3_citations"/>
    <tableColumn id="19" name="competitive_incoming_citations"/>
    <tableColumn id="20" name="competitive_outgoing_citations"/>
    <tableColumn id="21" name="competitive_citation_inout_fraction"/>
    <tableColumn id="22" name="total_volume_rank"/>
    <tableColumn id="23" name="on_topic_volume_rank"/>
    <tableColumn id="24" name="on_topic_fraction_rank"/>
    <tableColumn id="25" name="on_topic_volume_in_top_10pct_rank"/>
    <tableColumn id="26" name="on_topic_fraction_in_top_10pct_rank"/>
    <tableColumn id="27" name="frontier_volume_rank"/>
    <tableColumn id="28" name="frontier_fraction_rank"/>
    <tableColumn id="29" name="frontier_volume_in_top_10pct_rank"/>
    <tableColumn id="30" name="frontier_fraction_in_top_10pct_rank"/>
    <tableColumn id="31" name="hotness_avg_citations_over_age_rank"/>
    <tableColumn id="32" name="hotness_avg_y3_citations_rank"/>
    <tableColumn id="33" name="competitive_incoming_citations_rank"/>
    <tableColumn id="34" name="competitive_outgoing_citations_rank"/>
    <tableColumn id="35" name="competitive_citation_inout_fraction_rank"/>
    <tableColumn id="38" name="frontier_sorting_score"/>
    <tableColumn id="36" name="on_topic_sorting_score"/>
    <tableColumn id="37" name="hotness_sorting_score"/>
    <tableColumn id="39" name="competitive_sorting_score"/>
    <tableColumn id="40" name="compound_company_score"/>
    <tableColumn id="41" name="thematic_compound_company_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G22" totalsRowShown="0">
  <autoFilter ref="A1:G22"/>
  <sortState ref="A2:G12">
    <sortCondition ref="A1:A12"/>
  </sortState>
  <tableColumns count="7">
    <tableColumn id="1" name="y"/>
    <tableColumn id="2" name="Citations over Age"/>
    <tableColumn id="9" name="CoA Negative range" dataDxfId="3"/>
    <tableColumn id="8" name="CoA Positive range" dataDxfId="2"/>
    <tableColumn id="3" name="Y3 Citations"/>
    <tableColumn id="4" name="Y3C Negative range"/>
    <tableColumn id="5" name="Y3C Positive ran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J51" totalsRowShown="0">
  <autoFilter ref="A1:J51"/>
  <sortState ref="A2:J11815">
    <sortCondition descending="1" ref="I1:I5114"/>
  </sortState>
  <tableColumns count="10">
    <tableColumn id="1" name="bvd_id"/>
    <tableColumn id="2" name="company_name"/>
    <tableColumn id="3" name="number_of_families"/>
    <tableColumn id="4" name="number_of_citations"/>
    <tableColumn id="5" name="# Company cited patents"/>
    <tableColumn id="6" name="# Others citing patents"/>
    <tableColumn id="7" name="# Company citing patents"/>
    <tableColumn id="8" name="# Others cited patents"/>
    <tableColumn id="9" name="Power" dataDxfId="1">
      <calculatedColumnFormula>Table1[[#This Row],['# Company cited patents]]</calculatedColumnFormula>
    </tableColumn>
    <tableColumn id="10" name="Dependence" dataDxfId="0">
      <calculatedColumnFormula>-Table1[[#This Row],['# Company citing patents]]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E11" totalsRowShown="0">
  <autoFilter ref="A1:E11"/>
  <tableColumns count="5">
    <tableColumn id="1" name="technology_id"/>
    <tableColumn id="2" name="label"/>
    <tableColumn id="3" name="technology_group"/>
    <tableColumn id="4" name="# families in frontier technologies"/>
    <tableColumn id="5" name="# top cited within technolog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E3" totalsRowShown="0">
  <autoFilter ref="A1:E3"/>
  <sortState ref="A2:E24">
    <sortCondition descending="1" ref="D1:D24"/>
  </sortState>
  <tableColumns count="5">
    <tableColumn id="1" name="preference_id"/>
    <tableColumn id="2" name="area_label"/>
    <tableColumn id="3" name="preference_group"/>
    <tableColumn id="4" name="# families in preference area"/>
    <tableColumn id="5" name="# top cited within preference 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workbookViewId="0">
      <selection sqref="A1:AO2"/>
    </sheetView>
  </sheetViews>
  <sheetFormatPr defaultRowHeight="15" x14ac:dyDescent="0.25"/>
  <cols>
    <col min="2" max="2" width="17.140625" customWidth="1"/>
    <col min="3" max="3" width="17.85546875" customWidth="1"/>
    <col min="4" max="4" width="15" customWidth="1"/>
    <col min="5" max="5" width="17.42578125" customWidth="1"/>
    <col min="6" max="6" width="21.85546875" customWidth="1"/>
    <col min="7" max="7" width="17.140625" customWidth="1"/>
    <col min="8" max="8" width="15" customWidth="1"/>
    <col min="9" max="9" width="18.5703125" customWidth="1"/>
    <col min="10" max="10" width="18.7109375" customWidth="1"/>
    <col min="11" max="11" width="31" customWidth="1"/>
    <col min="12" max="12" width="31.140625" customWidth="1"/>
    <col min="13" max="13" width="17.7109375" customWidth="1"/>
    <col min="14" max="14" width="17.85546875" customWidth="1"/>
    <col min="15" max="15" width="30.140625" customWidth="1"/>
    <col min="16" max="16" width="30.28515625" customWidth="1"/>
    <col min="17" max="17" width="31.85546875" customWidth="1"/>
    <col min="18" max="18" width="25.7109375" customWidth="1"/>
    <col min="19" max="19" width="31.5703125" customWidth="1"/>
    <col min="20" max="20" width="31.28515625" customWidth="1"/>
    <col min="21" max="21" width="35.140625" customWidth="1"/>
    <col min="22" max="22" width="19.85546875" customWidth="1"/>
    <col min="23" max="23" width="23.42578125" customWidth="1"/>
    <col min="24" max="24" width="23.5703125" customWidth="1"/>
    <col min="25" max="25" width="35.85546875" customWidth="1"/>
    <col min="26" max="26" width="36" customWidth="1"/>
    <col min="27" max="27" width="22.5703125" customWidth="1"/>
    <col min="28" max="28" width="22.7109375" customWidth="1"/>
    <col min="29" max="29" width="35" customWidth="1"/>
    <col min="30" max="30" width="35.140625" customWidth="1"/>
    <col min="31" max="31" width="36.7109375" customWidth="1"/>
    <col min="32" max="32" width="30.5703125" customWidth="1"/>
    <col min="33" max="33" width="36.42578125" customWidth="1"/>
    <col min="34" max="34" width="36.140625" customWidth="1"/>
    <col min="35" max="35" width="40" customWidth="1"/>
    <col min="37" max="37" width="23" customWidth="1"/>
    <col min="38" max="38" width="22.85546875" customWidth="1"/>
    <col min="39" max="39" width="23.7109375" customWidth="1"/>
    <col min="41" max="41" width="26.7109375" customWidth="1"/>
    <col min="42" max="42" width="27.28515625" customWidth="1"/>
    <col min="43" max="43" width="36.140625" customWidth="1"/>
  </cols>
  <sheetData>
    <row r="1" spans="1:41" x14ac:dyDescent="0.25">
      <c r="A1" t="s">
        <v>0</v>
      </c>
      <c r="B1" t="s">
        <v>1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</row>
    <row r="2" spans="1:41" x14ac:dyDescent="0.25">
      <c r="A2" t="s">
        <v>156</v>
      </c>
      <c r="B2" t="s">
        <v>157</v>
      </c>
      <c r="C2">
        <v>381581920</v>
      </c>
      <c r="D2">
        <v>494181811</v>
      </c>
      <c r="E2">
        <v>1351</v>
      </c>
      <c r="F2" t="s">
        <v>138</v>
      </c>
      <c r="G2" t="s">
        <v>139</v>
      </c>
      <c r="H2">
        <v>287</v>
      </c>
      <c r="I2">
        <v>46</v>
      </c>
      <c r="J2">
        <v>0.1602788</v>
      </c>
      <c r="K2">
        <v>39</v>
      </c>
      <c r="L2">
        <v>0.84782610000000003</v>
      </c>
      <c r="M2">
        <v>50</v>
      </c>
      <c r="N2">
        <v>0.17421600000000001</v>
      </c>
      <c r="O2">
        <v>46</v>
      </c>
      <c r="P2">
        <v>0.92</v>
      </c>
      <c r="Q2">
        <v>2.0011730000000001</v>
      </c>
      <c r="R2">
        <v>3.4041809999999999</v>
      </c>
      <c r="S2">
        <v>9351</v>
      </c>
      <c r="T2">
        <v>3556</v>
      </c>
      <c r="U2">
        <v>2.6296400000000002</v>
      </c>
      <c r="V2">
        <v>0.51500000000000001</v>
      </c>
      <c r="W2">
        <v>0.65166659999999998</v>
      </c>
      <c r="X2">
        <v>0.88500000000000001</v>
      </c>
      <c r="Y2">
        <v>0.85333340000000002</v>
      </c>
      <c r="Z2">
        <v>0.95333330000000005</v>
      </c>
      <c r="AA2">
        <v>0.54</v>
      </c>
      <c r="AB2">
        <v>0.7</v>
      </c>
      <c r="AC2">
        <v>0.66666669999999995</v>
      </c>
      <c r="AD2">
        <v>0.95166669999999998</v>
      </c>
      <c r="AE2">
        <v>0.95</v>
      </c>
      <c r="AF2">
        <v>0.8933333</v>
      </c>
      <c r="AG2">
        <v>0.67666669999999995</v>
      </c>
      <c r="AH2">
        <v>0.56833330000000004</v>
      </c>
      <c r="AI2">
        <v>0.96499999999999997</v>
      </c>
      <c r="AJ2">
        <v>0.74583330000000003</v>
      </c>
      <c r="AK2">
        <v>0.80249999999999999</v>
      </c>
      <c r="AL2">
        <v>0.9216666</v>
      </c>
      <c r="AM2">
        <v>0.96499999999999997</v>
      </c>
      <c r="AN2">
        <v>8.5875000000000004</v>
      </c>
      <c r="AO2">
        <v>9.8333329999999997</v>
      </c>
    </row>
    <row r="6" spans="1:41" x14ac:dyDescent="0.25">
      <c r="C6" t="s">
        <v>142</v>
      </c>
      <c r="D6" t="s">
        <v>140</v>
      </c>
      <c r="E6" t="s">
        <v>141</v>
      </c>
      <c r="F6" t="s">
        <v>143</v>
      </c>
    </row>
    <row r="7" spans="1:41" x14ac:dyDescent="0.25">
      <c r="C7">
        <f>Table4[hotness_sorting_score]</f>
        <v>0.9216666</v>
      </c>
      <c r="D7">
        <f>Table4[frontier_sorting_score]</f>
        <v>0.74583330000000003</v>
      </c>
      <c r="E7">
        <f>Table4[on_topic_sorting_score]</f>
        <v>0.80249999999999999</v>
      </c>
      <c r="F7">
        <f>Table4[competitive_sorting_score]</f>
        <v>0.96499999999999997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cols>
    <col min="5" max="5" width="18.7109375" customWidth="1"/>
    <col min="6" max="6" width="18.140625" customWidth="1"/>
  </cols>
  <sheetData>
    <row r="1" spans="1:7" x14ac:dyDescent="0.25">
      <c r="A1" t="s">
        <v>170</v>
      </c>
      <c r="B1" t="s">
        <v>171</v>
      </c>
      <c r="C1" t="s">
        <v>179</v>
      </c>
      <c r="D1" t="s">
        <v>180</v>
      </c>
      <c r="E1" t="s">
        <v>172</v>
      </c>
      <c r="F1" t="s">
        <v>181</v>
      </c>
      <c r="G1" t="s">
        <v>182</v>
      </c>
    </row>
    <row r="2" spans="1:7" x14ac:dyDescent="0.25">
      <c r="A2">
        <v>1996</v>
      </c>
      <c r="B2">
        <v>0</v>
      </c>
      <c r="C2">
        <v>0</v>
      </c>
      <c r="D2">
        <v>0.15266613066196399</v>
      </c>
      <c r="E2">
        <v>4</v>
      </c>
      <c r="F2">
        <v>0</v>
      </c>
      <c r="G2">
        <v>0.41595627665519702</v>
      </c>
    </row>
    <row r="3" spans="1:7" x14ac:dyDescent="0.25">
      <c r="A3">
        <v>1997</v>
      </c>
      <c r="B3">
        <v>0.1111111</v>
      </c>
      <c r="C3">
        <v>0</v>
      </c>
      <c r="D3">
        <v>0.166911479830742</v>
      </c>
      <c r="E3">
        <v>1.3333330000000001</v>
      </c>
      <c r="F3">
        <v>0</v>
      </c>
      <c r="G3">
        <v>0.44117647409439098</v>
      </c>
    </row>
    <row r="4" spans="1:7" x14ac:dyDescent="0.25">
      <c r="A4">
        <v>1998</v>
      </c>
      <c r="B4">
        <v>0.5</v>
      </c>
      <c r="C4">
        <v>0</v>
      </c>
      <c r="D4">
        <v>0.202733799815178</v>
      </c>
      <c r="E4">
        <v>2.5</v>
      </c>
      <c r="F4">
        <v>0</v>
      </c>
      <c r="G4">
        <v>0.5</v>
      </c>
    </row>
    <row r="5" spans="1:7" x14ac:dyDescent="0.25">
      <c r="A5">
        <v>1999</v>
      </c>
      <c r="B5">
        <v>0.38333329999999999</v>
      </c>
      <c r="C5">
        <v>0</v>
      </c>
      <c r="D5">
        <v>0.22207185029983501</v>
      </c>
      <c r="E5">
        <v>5.3333329999999997</v>
      </c>
      <c r="F5">
        <v>0.111111111938953</v>
      </c>
      <c r="G5">
        <v>0.60000002384185802</v>
      </c>
    </row>
    <row r="6" spans="1:7" x14ac:dyDescent="0.25">
      <c r="A6">
        <v>2000</v>
      </c>
      <c r="B6">
        <v>0.43589739999999999</v>
      </c>
      <c r="C6">
        <v>2.3932440578937501E-2</v>
      </c>
      <c r="D6">
        <v>0.24389399290084801</v>
      </c>
      <c r="E6">
        <v>13.076919999999999</v>
      </c>
      <c r="F6">
        <v>0.25</v>
      </c>
      <c r="G6">
        <v>0.743216323852539</v>
      </c>
    </row>
    <row r="7" spans="1:7" x14ac:dyDescent="0.25">
      <c r="A7">
        <v>2001</v>
      </c>
      <c r="B7">
        <v>0.69688640000000002</v>
      </c>
      <c r="C7">
        <v>7.8109197318553897E-2</v>
      </c>
      <c r="D7">
        <v>0.28641203641891499</v>
      </c>
      <c r="E7">
        <v>9.7692309999999996</v>
      </c>
      <c r="F7">
        <v>0.42721626162528997</v>
      </c>
      <c r="G7">
        <v>0.95003734827041597</v>
      </c>
    </row>
    <row r="8" spans="1:7" x14ac:dyDescent="0.25">
      <c r="A8">
        <v>2002</v>
      </c>
      <c r="B8">
        <v>1.6978169999999999</v>
      </c>
      <c r="C8">
        <v>0.16666667163372001</v>
      </c>
      <c r="D8">
        <v>0.396579915285111</v>
      </c>
      <c r="E8">
        <v>9.8333329999999997</v>
      </c>
      <c r="F8">
        <v>0.5</v>
      </c>
      <c r="G8">
        <v>1.0455466508865401</v>
      </c>
    </row>
    <row r="9" spans="1:7" x14ac:dyDescent="0.25">
      <c r="A9">
        <v>2003</v>
      </c>
      <c r="B9">
        <v>2.5377290000000001</v>
      </c>
      <c r="C9">
        <v>0.20939393639564499</v>
      </c>
      <c r="D9">
        <v>0.48254144191741899</v>
      </c>
      <c r="E9">
        <v>10.942310000000001</v>
      </c>
      <c r="F9">
        <v>0.57325707674026505</v>
      </c>
      <c r="G9">
        <v>1.1769610881805399</v>
      </c>
    </row>
    <row r="10" spans="1:7" x14ac:dyDescent="0.25">
      <c r="A10">
        <v>2004</v>
      </c>
      <c r="B10">
        <v>2.8026450000000001</v>
      </c>
      <c r="C10">
        <v>0.28104478716850301</v>
      </c>
      <c r="D10">
        <v>0.56214470863342303</v>
      </c>
      <c r="E10">
        <v>9.6190470000000001</v>
      </c>
      <c r="F10">
        <v>0.65344647169113201</v>
      </c>
      <c r="G10">
        <v>1.30386066436768</v>
      </c>
    </row>
    <row r="11" spans="1:7" x14ac:dyDescent="0.25">
      <c r="A11">
        <v>2005</v>
      </c>
      <c r="B11">
        <v>3.4495800000000001</v>
      </c>
      <c r="C11">
        <v>0.33373714089393602</v>
      </c>
      <c r="D11">
        <v>0.625</v>
      </c>
      <c r="E11">
        <v>9.8000000000000007</v>
      </c>
      <c r="F11">
        <v>0.739972937107086</v>
      </c>
      <c r="G11">
        <v>1.4212100267410299</v>
      </c>
    </row>
    <row r="12" spans="1:7" x14ac:dyDescent="0.25">
      <c r="A12">
        <v>2006</v>
      </c>
      <c r="B12">
        <v>3.8675890000000002</v>
      </c>
      <c r="C12">
        <v>0.38412520289421098</v>
      </c>
      <c r="D12">
        <v>0.688084220886231</v>
      </c>
      <c r="E12">
        <v>9.4705890000000004</v>
      </c>
      <c r="F12">
        <v>0.802399349212646</v>
      </c>
      <c r="G12">
        <v>1.51632966995239</v>
      </c>
    </row>
    <row r="13" spans="1:7" x14ac:dyDescent="0.25">
      <c r="A13">
        <v>2007</v>
      </c>
      <c r="B13">
        <v>4.1324860000000001</v>
      </c>
      <c r="C13" s="1">
        <v>0.40737626552581802</v>
      </c>
      <c r="D13" s="1">
        <v>0.72659790515899703</v>
      </c>
      <c r="E13">
        <v>9.569445</v>
      </c>
      <c r="F13">
        <v>0.83333331346511796</v>
      </c>
      <c r="G13">
        <v>1.58840522766113</v>
      </c>
    </row>
    <row r="14" spans="1:7" x14ac:dyDescent="0.25">
      <c r="A14">
        <v>2008</v>
      </c>
      <c r="B14">
        <v>4.2136319999999996</v>
      </c>
      <c r="C14" s="1">
        <v>0.45748631954193097</v>
      </c>
      <c r="D14" s="1">
        <v>0.77411632537841801</v>
      </c>
      <c r="E14">
        <v>9.5584410000000002</v>
      </c>
      <c r="F14">
        <v>0.90465657711029102</v>
      </c>
      <c r="G14">
        <v>1.62073411941528</v>
      </c>
    </row>
    <row r="15" spans="1:7" x14ac:dyDescent="0.25">
      <c r="A15">
        <v>2009</v>
      </c>
      <c r="B15">
        <v>4.2715490000000003</v>
      </c>
      <c r="C15" s="1">
        <v>0.47455568909645102</v>
      </c>
      <c r="D15" s="1">
        <v>0.80226759910583501</v>
      </c>
      <c r="E15">
        <v>8.9651169999999993</v>
      </c>
      <c r="F15">
        <v>0.97854765653610198</v>
      </c>
      <c r="G15">
        <v>1.6704907655715899</v>
      </c>
    </row>
    <row r="16" spans="1:7" x14ac:dyDescent="0.25">
      <c r="A16">
        <v>2010</v>
      </c>
      <c r="B16">
        <v>4.2834560000000002</v>
      </c>
      <c r="C16" s="1">
        <v>0.48781482577323898</v>
      </c>
      <c r="D16" s="1">
        <v>0.83258051872253402</v>
      </c>
      <c r="E16">
        <v>8.6063829999999992</v>
      </c>
      <c r="F16">
        <v>0.98222222328186004</v>
      </c>
      <c r="G16">
        <v>1.67742760181427</v>
      </c>
    </row>
    <row r="17" spans="1:7" x14ac:dyDescent="0.25">
      <c r="A17">
        <v>2011</v>
      </c>
      <c r="B17">
        <v>4.0984319999999999</v>
      </c>
      <c r="C17" s="1">
        <v>0.49695353507995599</v>
      </c>
      <c r="D17" s="1">
        <v>0.82643630504608201</v>
      </c>
      <c r="E17">
        <v>8.3809529999999999</v>
      </c>
      <c r="F17">
        <v>1</v>
      </c>
      <c r="G17">
        <v>1.70150601863861</v>
      </c>
    </row>
    <row r="18" spans="1:7" x14ac:dyDescent="0.25">
      <c r="A18">
        <v>2012</v>
      </c>
      <c r="B18">
        <v>3.9571019999999999</v>
      </c>
      <c r="C18" s="1">
        <v>0.473148888349533</v>
      </c>
      <c r="D18" s="1">
        <v>0.79537014961242702</v>
      </c>
      <c r="E18">
        <v>7.9912280000000004</v>
      </c>
      <c r="F18">
        <v>0.98142241239547701</v>
      </c>
      <c r="G18">
        <v>1.66334714889526</v>
      </c>
    </row>
    <row r="19" spans="1:7" x14ac:dyDescent="0.25">
      <c r="A19">
        <v>2013</v>
      </c>
      <c r="B19">
        <v>3.680285</v>
      </c>
      <c r="C19" s="1">
        <v>0.47755078077316299</v>
      </c>
      <c r="D19" s="1">
        <v>0.76595103740692105</v>
      </c>
      <c r="E19">
        <v>7.296875</v>
      </c>
      <c r="F19">
        <v>0.94335846900939901</v>
      </c>
      <c r="G19">
        <v>1.60144016742706</v>
      </c>
    </row>
    <row r="20" spans="1:7" x14ac:dyDescent="0.25">
      <c r="A20">
        <v>2014</v>
      </c>
      <c r="B20">
        <v>3.4952920000000001</v>
      </c>
      <c r="C20" s="1">
        <v>0.487357103824615</v>
      </c>
      <c r="D20" s="1">
        <v>0.77942591905593905</v>
      </c>
      <c r="E20">
        <v>6.6126760000000004</v>
      </c>
      <c r="F20">
        <v>0.90186893939971902</v>
      </c>
      <c r="G20">
        <v>1.54081070423126</v>
      </c>
    </row>
    <row r="21" spans="1:7" x14ac:dyDescent="0.25">
      <c r="A21">
        <v>2015</v>
      </c>
      <c r="B21">
        <v>3.4636550000000002</v>
      </c>
      <c r="C21" s="1">
        <v>0.48646897077560403</v>
      </c>
      <c r="D21" s="1">
        <v>0.78015172481536899</v>
      </c>
      <c r="E21">
        <v>6.4758620000000002</v>
      </c>
      <c r="F21">
        <v>0.904945051670074</v>
      </c>
      <c r="G21">
        <v>1.54309642314911</v>
      </c>
    </row>
    <row r="22" spans="1:7" x14ac:dyDescent="0.25">
      <c r="A22">
        <v>2016</v>
      </c>
      <c r="B22">
        <v>2.9421879999999998</v>
      </c>
      <c r="C22" s="1">
        <v>0.43478437662124603</v>
      </c>
      <c r="D22" s="1">
        <v>0.70580387115478505</v>
      </c>
      <c r="E22">
        <v>6.493055</v>
      </c>
      <c r="F22">
        <v>0.90521976947784399</v>
      </c>
      <c r="G22">
        <v>1.5695882797241201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85" zoomScaleNormal="85" workbookViewId="0">
      <selection activeCell="I2" sqref="I2"/>
    </sheetView>
  </sheetViews>
  <sheetFormatPr defaultRowHeight="15" x14ac:dyDescent="0.25"/>
  <cols>
    <col min="2" max="2" width="17.140625" customWidth="1"/>
    <col min="3" max="3" width="21.140625" customWidth="1"/>
    <col min="4" max="4" width="21.5703125" customWidth="1"/>
    <col min="5" max="5" width="24.85546875" customWidth="1"/>
    <col min="6" max="6" width="23" customWidth="1"/>
    <col min="7" max="7" width="25.28515625" customWidth="1"/>
    <col min="8" max="8" width="22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84</v>
      </c>
      <c r="J1" t="s">
        <v>85</v>
      </c>
    </row>
    <row r="2" spans="1:10" x14ac:dyDescent="0.25">
      <c r="A2" t="s">
        <v>16</v>
      </c>
      <c r="B2" t="s">
        <v>17</v>
      </c>
      <c r="C2">
        <v>84751</v>
      </c>
      <c r="D2">
        <v>1027433</v>
      </c>
      <c r="E2">
        <v>200</v>
      </c>
      <c r="F2">
        <v>1042</v>
      </c>
      <c r="G2">
        <v>202</v>
      </c>
      <c r="H2">
        <v>372</v>
      </c>
      <c r="I2">
        <f>Table1[[#This Row],['# Company cited patents]]</f>
        <v>200</v>
      </c>
      <c r="J2">
        <f>-Table1[[#This Row],['# Company citing patents]]</f>
        <v>-202</v>
      </c>
    </row>
    <row r="3" spans="1:10" x14ac:dyDescent="0.25">
      <c r="A3" t="s">
        <v>41</v>
      </c>
      <c r="B3" t="s">
        <v>42</v>
      </c>
      <c r="C3">
        <v>30014</v>
      </c>
      <c r="D3">
        <v>408721</v>
      </c>
      <c r="E3">
        <v>165</v>
      </c>
      <c r="F3">
        <v>480</v>
      </c>
      <c r="G3">
        <v>168</v>
      </c>
      <c r="H3">
        <v>205</v>
      </c>
      <c r="I3">
        <f>Table1[[#This Row],['# Company cited patents]]</f>
        <v>165</v>
      </c>
      <c r="J3">
        <f>-Table1[[#This Row],['# Company citing patents]]</f>
        <v>-168</v>
      </c>
    </row>
    <row r="4" spans="1:10" x14ac:dyDescent="0.25">
      <c r="A4" t="s">
        <v>62</v>
      </c>
      <c r="B4" t="s">
        <v>63</v>
      </c>
      <c r="C4">
        <v>9629</v>
      </c>
      <c r="D4">
        <v>148515</v>
      </c>
      <c r="E4">
        <v>182</v>
      </c>
      <c r="F4">
        <v>823</v>
      </c>
      <c r="G4">
        <v>132</v>
      </c>
      <c r="H4">
        <v>190</v>
      </c>
      <c r="I4">
        <f>Table1[[#This Row],['# Company cited patents]]</f>
        <v>182</v>
      </c>
      <c r="J4">
        <f>-Table1[[#This Row],['# Company citing patents]]</f>
        <v>-132</v>
      </c>
    </row>
    <row r="5" spans="1:10" x14ac:dyDescent="0.25">
      <c r="A5" t="s">
        <v>156</v>
      </c>
      <c r="B5" t="s">
        <v>157</v>
      </c>
      <c r="C5">
        <v>287</v>
      </c>
      <c r="D5">
        <v>9351</v>
      </c>
      <c r="E5">
        <v>135</v>
      </c>
      <c r="F5">
        <v>160</v>
      </c>
      <c r="G5">
        <v>160</v>
      </c>
      <c r="H5">
        <v>135</v>
      </c>
      <c r="I5">
        <f>Table1[[#This Row],['# Company cited patents]]</f>
        <v>135</v>
      </c>
      <c r="J5">
        <f>-Table1[[#This Row],['# Company citing patents]]</f>
        <v>-160</v>
      </c>
    </row>
    <row r="6" spans="1:10" x14ac:dyDescent="0.25">
      <c r="A6" t="s">
        <v>32</v>
      </c>
      <c r="B6" t="s">
        <v>33</v>
      </c>
      <c r="C6">
        <v>21840</v>
      </c>
      <c r="D6">
        <v>206398</v>
      </c>
      <c r="E6">
        <v>143</v>
      </c>
      <c r="F6">
        <v>357</v>
      </c>
      <c r="G6">
        <v>119</v>
      </c>
      <c r="H6">
        <v>127</v>
      </c>
      <c r="I6">
        <f>Table1[[#This Row],['# Company cited patents]]</f>
        <v>143</v>
      </c>
      <c r="J6">
        <f>-Table1[[#This Row],['# Company citing patents]]</f>
        <v>-119</v>
      </c>
    </row>
    <row r="7" spans="1:10" x14ac:dyDescent="0.25">
      <c r="A7" t="s">
        <v>34</v>
      </c>
      <c r="B7" t="s">
        <v>35</v>
      </c>
      <c r="C7">
        <v>36587</v>
      </c>
      <c r="D7">
        <v>354114</v>
      </c>
      <c r="E7">
        <v>154</v>
      </c>
      <c r="F7">
        <v>384</v>
      </c>
      <c r="G7">
        <v>98</v>
      </c>
      <c r="H7">
        <v>104</v>
      </c>
      <c r="I7" s="1">
        <f>Table1[[#This Row],['# Company cited patents]]</f>
        <v>154</v>
      </c>
      <c r="J7" s="1">
        <f>-Table1[[#This Row],['# Company citing patents]]</f>
        <v>-98</v>
      </c>
    </row>
    <row r="8" spans="1:10" x14ac:dyDescent="0.25">
      <c r="A8" t="s">
        <v>30</v>
      </c>
      <c r="B8" t="s">
        <v>31</v>
      </c>
      <c r="C8">
        <v>90769</v>
      </c>
      <c r="D8">
        <v>406829</v>
      </c>
      <c r="E8">
        <v>142</v>
      </c>
      <c r="F8">
        <v>271</v>
      </c>
      <c r="G8">
        <v>108</v>
      </c>
      <c r="H8">
        <v>100</v>
      </c>
      <c r="I8" s="1">
        <f>Table1[[#This Row],['# Company cited patents]]</f>
        <v>142</v>
      </c>
      <c r="J8" s="1">
        <f>-Table1[[#This Row],['# Company citing patents]]</f>
        <v>-108</v>
      </c>
    </row>
    <row r="9" spans="1:10" x14ac:dyDescent="0.25">
      <c r="A9" t="s">
        <v>39</v>
      </c>
      <c r="B9" t="s">
        <v>40</v>
      </c>
      <c r="C9">
        <v>29374</v>
      </c>
      <c r="D9">
        <v>375511</v>
      </c>
      <c r="E9">
        <v>131</v>
      </c>
      <c r="F9">
        <v>348</v>
      </c>
      <c r="G9">
        <v>96</v>
      </c>
      <c r="H9">
        <v>94</v>
      </c>
      <c r="I9" s="1">
        <f>Table1[[#This Row],['# Company cited patents]]</f>
        <v>131</v>
      </c>
      <c r="J9" s="1">
        <f>-Table1[[#This Row],['# Company citing patents]]</f>
        <v>-96</v>
      </c>
    </row>
    <row r="10" spans="1:10" x14ac:dyDescent="0.25">
      <c r="A10" t="s">
        <v>12</v>
      </c>
      <c r="B10" t="s">
        <v>13</v>
      </c>
      <c r="C10">
        <v>196957</v>
      </c>
      <c r="D10">
        <v>688301</v>
      </c>
      <c r="E10">
        <v>97</v>
      </c>
      <c r="F10">
        <v>165</v>
      </c>
      <c r="G10">
        <v>123</v>
      </c>
      <c r="H10">
        <v>102</v>
      </c>
      <c r="I10" s="1">
        <f>Table1[[#This Row],['# Company cited patents]]</f>
        <v>97</v>
      </c>
      <c r="J10" s="1">
        <f>-Table1[[#This Row],['# Company citing patents]]</f>
        <v>-123</v>
      </c>
    </row>
    <row r="11" spans="1:10" x14ac:dyDescent="0.25">
      <c r="A11" t="s">
        <v>68</v>
      </c>
      <c r="B11" t="s">
        <v>69</v>
      </c>
      <c r="C11">
        <v>3772</v>
      </c>
      <c r="D11">
        <v>75375</v>
      </c>
      <c r="E11">
        <v>106</v>
      </c>
      <c r="F11">
        <v>240</v>
      </c>
      <c r="G11">
        <v>91</v>
      </c>
      <c r="H11">
        <v>69</v>
      </c>
      <c r="I11">
        <f>Table1[[#This Row],['# Company cited patents]]</f>
        <v>106</v>
      </c>
      <c r="J11">
        <f>-Table1[[#This Row],['# Company citing patents]]</f>
        <v>-91</v>
      </c>
    </row>
    <row r="12" spans="1:10" x14ac:dyDescent="0.25">
      <c r="A12" t="s">
        <v>20</v>
      </c>
      <c r="B12" t="s">
        <v>21</v>
      </c>
      <c r="C12">
        <v>108413</v>
      </c>
      <c r="D12">
        <v>411255</v>
      </c>
      <c r="E12">
        <v>91</v>
      </c>
      <c r="F12">
        <v>148</v>
      </c>
      <c r="G12">
        <v>101</v>
      </c>
      <c r="H12">
        <v>101</v>
      </c>
      <c r="I12" s="1">
        <f>Table1[[#This Row],['# Company cited patents]]</f>
        <v>91</v>
      </c>
      <c r="J12" s="1">
        <f>-Table1[[#This Row],['# Company citing patents]]</f>
        <v>-101</v>
      </c>
    </row>
    <row r="13" spans="1:10" x14ac:dyDescent="0.25">
      <c r="A13" t="s">
        <v>48</v>
      </c>
      <c r="B13" t="s">
        <v>49</v>
      </c>
      <c r="C13">
        <v>5762</v>
      </c>
      <c r="D13">
        <v>147209</v>
      </c>
      <c r="E13">
        <v>57</v>
      </c>
      <c r="F13">
        <v>116</v>
      </c>
      <c r="G13">
        <v>134</v>
      </c>
      <c r="H13">
        <v>139</v>
      </c>
      <c r="I13">
        <f>Table1[[#This Row],['# Company cited patents]]</f>
        <v>57</v>
      </c>
      <c r="J13">
        <f>-Table1[[#This Row],['# Company citing patents]]</f>
        <v>-134</v>
      </c>
    </row>
    <row r="14" spans="1:10" x14ac:dyDescent="0.25">
      <c r="A14" t="s">
        <v>43</v>
      </c>
      <c r="B14" t="s">
        <v>31</v>
      </c>
      <c r="C14">
        <v>21658</v>
      </c>
      <c r="D14">
        <v>226561</v>
      </c>
      <c r="E14">
        <v>105</v>
      </c>
      <c r="F14">
        <v>178</v>
      </c>
      <c r="G14">
        <v>71</v>
      </c>
      <c r="H14">
        <v>65</v>
      </c>
      <c r="I14" s="1">
        <f>Table1[[#This Row],['# Company cited patents]]</f>
        <v>105</v>
      </c>
      <c r="J14" s="1">
        <f>-Table1[[#This Row],['# Company citing patents]]</f>
        <v>-71</v>
      </c>
    </row>
    <row r="15" spans="1:10" x14ac:dyDescent="0.25">
      <c r="A15" t="s">
        <v>74</v>
      </c>
      <c r="B15" t="s">
        <v>75</v>
      </c>
      <c r="C15">
        <v>1296</v>
      </c>
      <c r="D15">
        <v>36854</v>
      </c>
      <c r="E15">
        <v>61</v>
      </c>
      <c r="F15">
        <v>172</v>
      </c>
      <c r="G15">
        <v>100</v>
      </c>
      <c r="H15">
        <v>96</v>
      </c>
      <c r="I15" s="1">
        <f>Table1[[#This Row],['# Company cited patents]]</f>
        <v>61</v>
      </c>
      <c r="J15" s="1">
        <f>-Table1[[#This Row],['# Company citing patents]]</f>
        <v>-100</v>
      </c>
    </row>
    <row r="16" spans="1:10" x14ac:dyDescent="0.25">
      <c r="A16" t="s">
        <v>50</v>
      </c>
      <c r="B16" t="s">
        <v>51</v>
      </c>
      <c r="C16">
        <v>16640</v>
      </c>
      <c r="D16">
        <v>188418</v>
      </c>
      <c r="E16">
        <v>115</v>
      </c>
      <c r="F16">
        <v>195</v>
      </c>
      <c r="G16">
        <v>41</v>
      </c>
      <c r="H16">
        <v>31</v>
      </c>
      <c r="I16" s="1">
        <f>Table1[[#This Row],['# Company cited patents]]</f>
        <v>115</v>
      </c>
      <c r="J16" s="1">
        <f>-Table1[[#This Row],['# Company citing patents]]</f>
        <v>-41</v>
      </c>
    </row>
    <row r="17" spans="1:10" x14ac:dyDescent="0.25">
      <c r="A17" t="s">
        <v>44</v>
      </c>
      <c r="B17" t="s">
        <v>45</v>
      </c>
      <c r="C17">
        <v>22436</v>
      </c>
      <c r="D17">
        <v>242575</v>
      </c>
      <c r="E17">
        <v>109</v>
      </c>
      <c r="F17">
        <v>207</v>
      </c>
      <c r="G17">
        <v>46</v>
      </c>
      <c r="H17">
        <v>54</v>
      </c>
      <c r="I17" s="1">
        <f>Table1[[#This Row],['# Company cited patents]]</f>
        <v>109</v>
      </c>
      <c r="J17" s="1">
        <f>-Table1[[#This Row],['# Company citing patents]]</f>
        <v>-46</v>
      </c>
    </row>
    <row r="18" spans="1:10" x14ac:dyDescent="0.25">
      <c r="A18" t="s">
        <v>60</v>
      </c>
      <c r="B18" t="s">
        <v>61</v>
      </c>
      <c r="C18">
        <v>2304</v>
      </c>
      <c r="D18">
        <v>65086</v>
      </c>
      <c r="E18">
        <v>36</v>
      </c>
      <c r="F18">
        <v>52</v>
      </c>
      <c r="G18">
        <v>119</v>
      </c>
      <c r="H18">
        <v>101</v>
      </c>
      <c r="I18">
        <f>Table1[[#This Row],['# Company cited patents]]</f>
        <v>36</v>
      </c>
      <c r="J18">
        <f>-Table1[[#This Row],['# Company citing patents]]</f>
        <v>-119</v>
      </c>
    </row>
    <row r="19" spans="1:10" x14ac:dyDescent="0.25">
      <c r="A19" t="s">
        <v>70</v>
      </c>
      <c r="B19" t="s">
        <v>71</v>
      </c>
      <c r="C19">
        <v>2375</v>
      </c>
      <c r="D19">
        <v>42200</v>
      </c>
      <c r="E19">
        <v>95</v>
      </c>
      <c r="F19">
        <v>186</v>
      </c>
      <c r="G19">
        <v>59</v>
      </c>
      <c r="H19">
        <v>44</v>
      </c>
      <c r="I19" s="1">
        <f>Table1[[#This Row],['# Company cited patents]]</f>
        <v>95</v>
      </c>
      <c r="J19" s="1">
        <f>-Table1[[#This Row],['# Company citing patents]]</f>
        <v>-59</v>
      </c>
    </row>
    <row r="20" spans="1:10" x14ac:dyDescent="0.25">
      <c r="A20" t="s">
        <v>152</v>
      </c>
      <c r="B20" t="s">
        <v>153</v>
      </c>
      <c r="C20">
        <v>3400</v>
      </c>
      <c r="D20">
        <v>88285</v>
      </c>
      <c r="E20">
        <v>78</v>
      </c>
      <c r="F20">
        <v>208</v>
      </c>
      <c r="G20">
        <v>74</v>
      </c>
      <c r="H20">
        <v>64</v>
      </c>
      <c r="I20" s="1">
        <f>Table1[[#This Row],['# Company cited patents]]</f>
        <v>78</v>
      </c>
      <c r="J20" s="1">
        <f>-Table1[[#This Row],['# Company citing patents]]</f>
        <v>-74</v>
      </c>
    </row>
    <row r="21" spans="1:10" x14ac:dyDescent="0.25">
      <c r="A21" t="s">
        <v>154</v>
      </c>
      <c r="B21" t="s">
        <v>155</v>
      </c>
      <c r="C21">
        <v>86</v>
      </c>
      <c r="D21">
        <v>3861</v>
      </c>
      <c r="E21">
        <v>52</v>
      </c>
      <c r="F21">
        <v>57</v>
      </c>
      <c r="G21">
        <v>95</v>
      </c>
      <c r="H21">
        <v>57</v>
      </c>
      <c r="I21" s="1">
        <f>Table1[[#This Row],['# Company cited patents]]</f>
        <v>52</v>
      </c>
      <c r="J21" s="1">
        <f>-Table1[[#This Row],['# Company citing patents]]</f>
        <v>-95</v>
      </c>
    </row>
    <row r="22" spans="1:10" x14ac:dyDescent="0.25">
      <c r="A22" t="s">
        <v>58</v>
      </c>
      <c r="B22" t="s">
        <v>59</v>
      </c>
      <c r="C22">
        <v>9248</v>
      </c>
      <c r="D22">
        <v>213991</v>
      </c>
      <c r="E22">
        <v>73</v>
      </c>
      <c r="F22">
        <v>294</v>
      </c>
      <c r="G22">
        <v>71</v>
      </c>
      <c r="H22">
        <v>78</v>
      </c>
      <c r="I22" s="1">
        <f>Table1[[#This Row],['# Company cited patents]]</f>
        <v>73</v>
      </c>
      <c r="J22" s="1">
        <f>-Table1[[#This Row],['# Company citing patents]]</f>
        <v>-71</v>
      </c>
    </row>
    <row r="23" spans="1:10" x14ac:dyDescent="0.25">
      <c r="A23" t="s">
        <v>72</v>
      </c>
      <c r="B23" t="s">
        <v>73</v>
      </c>
      <c r="C23">
        <v>3095</v>
      </c>
      <c r="D23">
        <v>76018</v>
      </c>
      <c r="E23">
        <v>71</v>
      </c>
      <c r="F23">
        <v>152</v>
      </c>
      <c r="G23">
        <v>71</v>
      </c>
      <c r="H23">
        <v>70</v>
      </c>
      <c r="I23">
        <f>Table1[[#This Row],['# Company cited patents]]</f>
        <v>71</v>
      </c>
      <c r="J23">
        <f>-Table1[[#This Row],['# Company citing patents]]</f>
        <v>-71</v>
      </c>
    </row>
    <row r="24" spans="1:10" x14ac:dyDescent="0.25">
      <c r="A24" t="s">
        <v>56</v>
      </c>
      <c r="B24" t="s">
        <v>57</v>
      </c>
      <c r="C24">
        <v>7558</v>
      </c>
      <c r="D24">
        <v>156446</v>
      </c>
      <c r="E24">
        <v>53</v>
      </c>
      <c r="F24">
        <v>93</v>
      </c>
      <c r="G24">
        <v>89</v>
      </c>
      <c r="H24">
        <v>78</v>
      </c>
      <c r="I24">
        <f>Table1[[#This Row],['# Company cited patents]]</f>
        <v>53</v>
      </c>
      <c r="J24">
        <f>-Table1[[#This Row],['# Company citing patents]]</f>
        <v>-89</v>
      </c>
    </row>
    <row r="25" spans="1:10" x14ac:dyDescent="0.25">
      <c r="A25" t="s">
        <v>148</v>
      </c>
      <c r="B25" t="s">
        <v>149</v>
      </c>
      <c r="C25">
        <v>7148</v>
      </c>
      <c r="D25">
        <v>88731</v>
      </c>
      <c r="E25">
        <v>88</v>
      </c>
      <c r="F25">
        <v>210</v>
      </c>
      <c r="G25">
        <v>53</v>
      </c>
      <c r="H25">
        <v>44</v>
      </c>
      <c r="I25" s="1">
        <f>Table1[[#This Row],['# Company cited patents]]</f>
        <v>88</v>
      </c>
      <c r="J25" s="1">
        <f>-Table1[[#This Row],['# Company citing patents]]</f>
        <v>-53</v>
      </c>
    </row>
    <row r="26" spans="1:10" x14ac:dyDescent="0.25">
      <c r="A26" t="s">
        <v>144</v>
      </c>
      <c r="B26" t="s">
        <v>145</v>
      </c>
      <c r="C26">
        <v>1371</v>
      </c>
      <c r="D26">
        <v>17376</v>
      </c>
      <c r="E26">
        <v>97</v>
      </c>
      <c r="F26">
        <v>210</v>
      </c>
      <c r="G26">
        <v>36</v>
      </c>
      <c r="H26">
        <v>27</v>
      </c>
      <c r="I26" s="1">
        <f>Table1[[#This Row],['# Company cited patents]]</f>
        <v>97</v>
      </c>
      <c r="J26" s="1">
        <f>-Table1[[#This Row],['# Company citing patents]]</f>
        <v>-36</v>
      </c>
    </row>
    <row r="27" spans="1:10" x14ac:dyDescent="0.25">
      <c r="A27" t="s">
        <v>54</v>
      </c>
      <c r="B27" t="s">
        <v>55</v>
      </c>
      <c r="C27">
        <v>7419</v>
      </c>
      <c r="D27">
        <v>124889</v>
      </c>
      <c r="E27">
        <v>76</v>
      </c>
      <c r="F27">
        <v>103</v>
      </c>
      <c r="G27">
        <v>56</v>
      </c>
      <c r="H27">
        <v>37</v>
      </c>
      <c r="I27" s="1">
        <f>Table1[[#This Row],['# Company cited patents]]</f>
        <v>76</v>
      </c>
      <c r="J27" s="1">
        <f>-Table1[[#This Row],['# Company citing patents]]</f>
        <v>-56</v>
      </c>
    </row>
    <row r="28" spans="1:10" x14ac:dyDescent="0.25">
      <c r="A28" t="s">
        <v>28</v>
      </c>
      <c r="B28" t="s">
        <v>29</v>
      </c>
      <c r="C28">
        <v>18928</v>
      </c>
      <c r="D28">
        <v>279992</v>
      </c>
      <c r="E28">
        <v>65</v>
      </c>
      <c r="F28">
        <v>125</v>
      </c>
      <c r="G28">
        <v>66</v>
      </c>
      <c r="H28">
        <v>67</v>
      </c>
      <c r="I28" s="1">
        <f>Table1[[#This Row],['# Company cited patents]]</f>
        <v>65</v>
      </c>
      <c r="J28" s="1">
        <f>-Table1[[#This Row],['# Company citing patents]]</f>
        <v>-66</v>
      </c>
    </row>
    <row r="29" spans="1:10" x14ac:dyDescent="0.25">
      <c r="A29" t="s">
        <v>66</v>
      </c>
      <c r="B29" t="s">
        <v>67</v>
      </c>
      <c r="C29">
        <v>6850</v>
      </c>
      <c r="D29">
        <v>132713</v>
      </c>
      <c r="E29">
        <v>66</v>
      </c>
      <c r="F29">
        <v>255</v>
      </c>
      <c r="G29">
        <v>65</v>
      </c>
      <c r="H29">
        <v>67</v>
      </c>
      <c r="I29" s="1">
        <f>Table1[[#This Row],['# Company cited patents]]</f>
        <v>66</v>
      </c>
      <c r="J29" s="1">
        <f>-Table1[[#This Row],['# Company citing patents]]</f>
        <v>-65</v>
      </c>
    </row>
    <row r="30" spans="1:10" x14ac:dyDescent="0.25">
      <c r="A30" t="s">
        <v>37</v>
      </c>
      <c r="B30" t="s">
        <v>38</v>
      </c>
      <c r="C30">
        <v>35240</v>
      </c>
      <c r="D30">
        <v>561097</v>
      </c>
      <c r="E30">
        <v>87</v>
      </c>
      <c r="F30">
        <v>366</v>
      </c>
      <c r="G30">
        <v>40</v>
      </c>
      <c r="H30">
        <v>61</v>
      </c>
      <c r="I30" s="1">
        <f>Table1[[#This Row],['# Company cited patents]]</f>
        <v>87</v>
      </c>
      <c r="J30" s="1">
        <f>-Table1[[#This Row],['# Company citing patents]]</f>
        <v>-40</v>
      </c>
    </row>
    <row r="31" spans="1:10" x14ac:dyDescent="0.25">
      <c r="A31" t="s">
        <v>78</v>
      </c>
      <c r="B31" t="s">
        <v>79</v>
      </c>
      <c r="C31">
        <v>764</v>
      </c>
      <c r="D31">
        <v>25148</v>
      </c>
      <c r="E31">
        <v>24</v>
      </c>
      <c r="F31">
        <v>30</v>
      </c>
      <c r="G31">
        <v>100</v>
      </c>
      <c r="H31">
        <v>82</v>
      </c>
      <c r="I31" s="1">
        <f>Table1[[#This Row],['# Company cited patents]]</f>
        <v>24</v>
      </c>
      <c r="J31" s="1">
        <f>-Table1[[#This Row],['# Company citing patents]]</f>
        <v>-100</v>
      </c>
    </row>
    <row r="32" spans="1:10" x14ac:dyDescent="0.25">
      <c r="A32" t="s">
        <v>146</v>
      </c>
      <c r="B32" t="s">
        <v>147</v>
      </c>
      <c r="C32">
        <v>316</v>
      </c>
      <c r="D32">
        <v>12809</v>
      </c>
      <c r="E32">
        <v>18</v>
      </c>
      <c r="F32">
        <v>26</v>
      </c>
      <c r="G32">
        <v>102</v>
      </c>
      <c r="H32">
        <v>117</v>
      </c>
      <c r="I32" s="1">
        <f>Table1[[#This Row],['# Company cited patents]]</f>
        <v>18</v>
      </c>
      <c r="J32" s="1">
        <f>-Table1[[#This Row],['# Company citing patents]]</f>
        <v>-102</v>
      </c>
    </row>
    <row r="33" spans="1:10" x14ac:dyDescent="0.25">
      <c r="A33" t="s">
        <v>10</v>
      </c>
      <c r="B33" t="s">
        <v>11</v>
      </c>
      <c r="C33">
        <v>67347</v>
      </c>
      <c r="D33">
        <v>286563</v>
      </c>
      <c r="E33">
        <v>81</v>
      </c>
      <c r="F33">
        <v>156</v>
      </c>
      <c r="G33">
        <v>38</v>
      </c>
      <c r="H33">
        <v>31</v>
      </c>
      <c r="I33" s="1">
        <f>Table1[[#This Row],['# Company cited patents]]</f>
        <v>81</v>
      </c>
      <c r="J33" s="1">
        <f>-Table1[[#This Row],['# Company citing patents]]</f>
        <v>-38</v>
      </c>
    </row>
    <row r="34" spans="1:10" x14ac:dyDescent="0.25">
      <c r="A34" t="s">
        <v>158</v>
      </c>
      <c r="B34" t="s">
        <v>159</v>
      </c>
      <c r="C34">
        <v>60</v>
      </c>
      <c r="D34">
        <v>2956</v>
      </c>
      <c r="E34">
        <v>57</v>
      </c>
      <c r="F34">
        <v>36</v>
      </c>
      <c r="G34">
        <v>58</v>
      </c>
      <c r="H34">
        <v>35</v>
      </c>
      <c r="I34" s="1">
        <f>Table1[[#This Row],['# Company cited patents]]</f>
        <v>57</v>
      </c>
      <c r="J34" s="1">
        <f>-Table1[[#This Row],['# Company citing patents]]</f>
        <v>-58</v>
      </c>
    </row>
    <row r="35" spans="1:10" x14ac:dyDescent="0.25">
      <c r="A35" t="s">
        <v>82</v>
      </c>
      <c r="B35" t="s">
        <v>83</v>
      </c>
      <c r="C35">
        <v>42386</v>
      </c>
      <c r="D35">
        <v>76546</v>
      </c>
      <c r="E35">
        <v>86</v>
      </c>
      <c r="F35">
        <v>125</v>
      </c>
      <c r="G35">
        <v>22</v>
      </c>
      <c r="H35">
        <v>9</v>
      </c>
      <c r="I35" s="1">
        <f>Table1[[#This Row],['# Company cited patents]]</f>
        <v>86</v>
      </c>
      <c r="J35" s="1">
        <f>-Table1[[#This Row],['# Company citing patents]]</f>
        <v>-22</v>
      </c>
    </row>
    <row r="36" spans="1:10" x14ac:dyDescent="0.25">
      <c r="A36" t="s">
        <v>18</v>
      </c>
      <c r="B36" t="s">
        <v>19</v>
      </c>
      <c r="C36">
        <v>174322</v>
      </c>
      <c r="D36">
        <v>607312</v>
      </c>
      <c r="E36">
        <v>35</v>
      </c>
      <c r="F36">
        <v>48</v>
      </c>
      <c r="G36">
        <v>68</v>
      </c>
      <c r="H36">
        <v>44</v>
      </c>
      <c r="I36" s="1">
        <f>Table1[[#This Row],['# Company cited patents]]</f>
        <v>35</v>
      </c>
      <c r="J36" s="1">
        <f>-Table1[[#This Row],['# Company citing patents]]</f>
        <v>-68</v>
      </c>
    </row>
    <row r="37" spans="1:10" x14ac:dyDescent="0.25">
      <c r="A37" t="s">
        <v>76</v>
      </c>
      <c r="B37" t="s">
        <v>77</v>
      </c>
      <c r="C37">
        <v>9606</v>
      </c>
      <c r="D37">
        <v>116374</v>
      </c>
      <c r="E37">
        <v>43</v>
      </c>
      <c r="F37">
        <v>78</v>
      </c>
      <c r="G37">
        <v>59</v>
      </c>
      <c r="H37">
        <v>39</v>
      </c>
      <c r="I37" s="1">
        <f>Table1[[#This Row],['# Company cited patents]]</f>
        <v>43</v>
      </c>
      <c r="J37" s="1">
        <f>-Table1[[#This Row],['# Company citing patents]]</f>
        <v>-59</v>
      </c>
    </row>
    <row r="38" spans="1:10" x14ac:dyDescent="0.25">
      <c r="A38" t="s">
        <v>26</v>
      </c>
      <c r="B38" t="s">
        <v>27</v>
      </c>
      <c r="C38">
        <v>188182</v>
      </c>
      <c r="D38">
        <v>689129</v>
      </c>
      <c r="E38">
        <v>75</v>
      </c>
      <c r="F38">
        <v>120</v>
      </c>
      <c r="G38">
        <v>25</v>
      </c>
      <c r="H38">
        <v>19</v>
      </c>
      <c r="I38" s="1">
        <f>Table1[[#This Row],['# Company cited patents]]</f>
        <v>75</v>
      </c>
      <c r="J38" s="1">
        <f>-Table1[[#This Row],['# Company citing patents]]</f>
        <v>-25</v>
      </c>
    </row>
    <row r="39" spans="1:10" x14ac:dyDescent="0.25">
      <c r="A39" t="s">
        <v>173</v>
      </c>
      <c r="B39" t="s">
        <v>174</v>
      </c>
      <c r="C39">
        <v>1917</v>
      </c>
      <c r="D39">
        <v>48651</v>
      </c>
      <c r="E39">
        <v>62</v>
      </c>
      <c r="F39">
        <v>121</v>
      </c>
      <c r="G39">
        <v>37</v>
      </c>
      <c r="H39">
        <v>37</v>
      </c>
      <c r="I39" s="1">
        <f>Table1[[#This Row],['# Company cited patents]]</f>
        <v>62</v>
      </c>
      <c r="J39" s="1">
        <f>-Table1[[#This Row],['# Company citing patents]]</f>
        <v>-37</v>
      </c>
    </row>
    <row r="40" spans="1:10" x14ac:dyDescent="0.25">
      <c r="A40" t="s">
        <v>36</v>
      </c>
      <c r="B40" t="s">
        <v>19</v>
      </c>
      <c r="C40">
        <v>4333</v>
      </c>
      <c r="D40">
        <v>105672</v>
      </c>
      <c r="E40">
        <v>20</v>
      </c>
      <c r="F40">
        <v>24</v>
      </c>
      <c r="G40">
        <v>60</v>
      </c>
      <c r="H40">
        <v>35</v>
      </c>
      <c r="I40" s="1">
        <f>Table1[[#This Row],['# Company cited patents]]</f>
        <v>20</v>
      </c>
      <c r="J40" s="1">
        <f>-Table1[[#This Row],['# Company citing patents]]</f>
        <v>-60</v>
      </c>
    </row>
    <row r="41" spans="1:10" x14ac:dyDescent="0.25">
      <c r="A41" t="s">
        <v>80</v>
      </c>
      <c r="B41" t="s">
        <v>81</v>
      </c>
      <c r="C41">
        <v>4991</v>
      </c>
      <c r="D41">
        <v>64641</v>
      </c>
      <c r="E41">
        <v>56</v>
      </c>
      <c r="F41">
        <v>107</v>
      </c>
      <c r="G41">
        <v>24</v>
      </c>
      <c r="H41">
        <v>17</v>
      </c>
      <c r="I41" s="1">
        <f>Table1[[#This Row],['# Company cited patents]]</f>
        <v>56</v>
      </c>
      <c r="J41" s="1">
        <f>-Table1[[#This Row],['# Company citing patents]]</f>
        <v>-24</v>
      </c>
    </row>
    <row r="42" spans="1:10" x14ac:dyDescent="0.25">
      <c r="A42" t="s">
        <v>8</v>
      </c>
      <c r="B42" t="s">
        <v>9</v>
      </c>
      <c r="C42">
        <v>38037</v>
      </c>
      <c r="D42">
        <v>406954</v>
      </c>
      <c r="E42">
        <v>62</v>
      </c>
      <c r="F42">
        <v>67</v>
      </c>
      <c r="G42">
        <v>16</v>
      </c>
      <c r="H42">
        <v>14</v>
      </c>
      <c r="I42" s="1">
        <f>Table1[[#This Row],['# Company cited patents]]</f>
        <v>62</v>
      </c>
      <c r="J42" s="1">
        <f>-Table1[[#This Row],['# Company citing patents]]</f>
        <v>-16</v>
      </c>
    </row>
    <row r="43" spans="1:10" x14ac:dyDescent="0.25">
      <c r="A43" t="s">
        <v>22</v>
      </c>
      <c r="B43" t="s">
        <v>23</v>
      </c>
      <c r="C43">
        <v>125906</v>
      </c>
      <c r="D43">
        <v>619289</v>
      </c>
      <c r="E43">
        <v>53</v>
      </c>
      <c r="F43">
        <v>87</v>
      </c>
      <c r="G43">
        <v>23</v>
      </c>
      <c r="H43">
        <v>17</v>
      </c>
      <c r="I43" s="1">
        <f>Table1[[#This Row],['# Company cited patents]]</f>
        <v>53</v>
      </c>
      <c r="J43" s="1">
        <f>-Table1[[#This Row],['# Company citing patents]]</f>
        <v>-23</v>
      </c>
    </row>
    <row r="44" spans="1:10" x14ac:dyDescent="0.25">
      <c r="A44" t="s">
        <v>64</v>
      </c>
      <c r="B44" t="s">
        <v>65</v>
      </c>
      <c r="C44">
        <v>5660</v>
      </c>
      <c r="D44">
        <v>72419</v>
      </c>
      <c r="E44">
        <v>56</v>
      </c>
      <c r="F44">
        <v>120</v>
      </c>
      <c r="G44">
        <v>19</v>
      </c>
      <c r="H44">
        <v>18</v>
      </c>
      <c r="I44">
        <f>Table1[[#This Row],['# Company cited patents]]</f>
        <v>56</v>
      </c>
      <c r="J44">
        <f>-Table1[[#This Row],['# Company citing patents]]</f>
        <v>-19</v>
      </c>
    </row>
    <row r="45" spans="1:10" x14ac:dyDescent="0.25">
      <c r="A45" t="s">
        <v>46</v>
      </c>
      <c r="B45" t="s">
        <v>47</v>
      </c>
      <c r="C45">
        <v>1624</v>
      </c>
      <c r="D45">
        <v>49557</v>
      </c>
      <c r="E45">
        <v>38</v>
      </c>
      <c r="F45">
        <v>55</v>
      </c>
      <c r="G45">
        <v>36</v>
      </c>
      <c r="H45">
        <v>25</v>
      </c>
      <c r="I45" s="1">
        <f>Table1[[#This Row],['# Company cited patents]]</f>
        <v>38</v>
      </c>
      <c r="J45" s="1">
        <f>-Table1[[#This Row],['# Company citing patents]]</f>
        <v>-36</v>
      </c>
    </row>
    <row r="46" spans="1:10" x14ac:dyDescent="0.25">
      <c r="A46" t="s">
        <v>150</v>
      </c>
      <c r="B46" t="s">
        <v>151</v>
      </c>
      <c r="C46">
        <v>16757</v>
      </c>
      <c r="D46">
        <v>174475</v>
      </c>
      <c r="E46">
        <v>34</v>
      </c>
      <c r="F46">
        <v>39</v>
      </c>
      <c r="G46">
        <v>38</v>
      </c>
      <c r="H46">
        <v>34</v>
      </c>
      <c r="I46" s="1">
        <f>Table1[[#This Row],['# Company cited patents]]</f>
        <v>34</v>
      </c>
      <c r="J46" s="1">
        <f>-Table1[[#This Row],['# Company citing patents]]</f>
        <v>-38</v>
      </c>
    </row>
    <row r="47" spans="1:10" x14ac:dyDescent="0.25">
      <c r="A47" t="s">
        <v>52</v>
      </c>
      <c r="B47" t="s">
        <v>53</v>
      </c>
      <c r="C47">
        <v>1125</v>
      </c>
      <c r="D47">
        <v>36338</v>
      </c>
      <c r="E47">
        <v>25</v>
      </c>
      <c r="F47">
        <v>29</v>
      </c>
      <c r="G47">
        <v>47</v>
      </c>
      <c r="H47">
        <v>27</v>
      </c>
      <c r="I47" s="1">
        <f>Table1[[#This Row],['# Company cited patents]]</f>
        <v>25</v>
      </c>
      <c r="J47" s="1">
        <f>-Table1[[#This Row],['# Company citing patents]]</f>
        <v>-47</v>
      </c>
    </row>
    <row r="48" spans="1:10" x14ac:dyDescent="0.25">
      <c r="A48" t="s">
        <v>24</v>
      </c>
      <c r="B48" t="s">
        <v>25</v>
      </c>
      <c r="C48">
        <v>173279</v>
      </c>
      <c r="D48">
        <v>625476</v>
      </c>
      <c r="E48">
        <v>46</v>
      </c>
      <c r="F48">
        <v>77</v>
      </c>
      <c r="G48">
        <v>24</v>
      </c>
      <c r="H48">
        <v>13</v>
      </c>
      <c r="I48" s="1">
        <f>Table1[[#This Row],['# Company cited patents]]</f>
        <v>46</v>
      </c>
      <c r="J48" s="1">
        <f>-Table1[[#This Row],['# Company citing patents]]</f>
        <v>-24</v>
      </c>
    </row>
    <row r="49" spans="1:10" x14ac:dyDescent="0.25">
      <c r="A49" t="s">
        <v>14</v>
      </c>
      <c r="B49" t="s">
        <v>15</v>
      </c>
      <c r="C49">
        <v>111868</v>
      </c>
      <c r="D49">
        <v>340625</v>
      </c>
      <c r="E49">
        <v>26</v>
      </c>
      <c r="F49">
        <v>25</v>
      </c>
      <c r="G49">
        <v>44</v>
      </c>
      <c r="H49">
        <v>25</v>
      </c>
      <c r="I49" s="1">
        <f>Table1[[#This Row],['# Company cited patents]]</f>
        <v>26</v>
      </c>
      <c r="J49" s="1">
        <f>-Table1[[#This Row],['# Company citing patents]]</f>
        <v>-44</v>
      </c>
    </row>
    <row r="50" spans="1:10" x14ac:dyDescent="0.25">
      <c r="A50" t="s">
        <v>175</v>
      </c>
      <c r="B50" t="s">
        <v>176</v>
      </c>
      <c r="C50">
        <v>26912</v>
      </c>
      <c r="D50">
        <v>73333</v>
      </c>
      <c r="E50">
        <v>53</v>
      </c>
      <c r="F50">
        <v>65</v>
      </c>
      <c r="G50">
        <v>14</v>
      </c>
      <c r="H50">
        <v>11</v>
      </c>
      <c r="I50" s="1">
        <f>Table1[[#This Row],['# Company cited patents]]</f>
        <v>53</v>
      </c>
      <c r="J50" s="1">
        <f>-Table1[[#This Row],['# Company citing patents]]</f>
        <v>-14</v>
      </c>
    </row>
    <row r="51" spans="1:10" x14ac:dyDescent="0.25">
      <c r="A51" t="s">
        <v>177</v>
      </c>
      <c r="B51" t="s">
        <v>178</v>
      </c>
      <c r="C51">
        <v>1092</v>
      </c>
      <c r="D51">
        <v>32905</v>
      </c>
      <c r="E51">
        <v>45</v>
      </c>
      <c r="F51">
        <v>77</v>
      </c>
      <c r="G51">
        <v>21</v>
      </c>
      <c r="H51">
        <v>20</v>
      </c>
      <c r="I51" s="1">
        <f>Table1[[#This Row],['# Company cited patents]]</f>
        <v>45</v>
      </c>
      <c r="J51" s="1">
        <f>-Table1[[#This Row],['# Company citing patents]]</f>
        <v>-21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M20" sqref="M20"/>
    </sheetView>
  </sheetViews>
  <sheetFormatPr defaultRowHeight="15" x14ac:dyDescent="0.25"/>
  <cols>
    <col min="1" max="1" width="15.7109375" customWidth="1"/>
    <col min="3" max="3" width="19.140625" customWidth="1"/>
    <col min="4" max="4" width="33" customWidth="1"/>
    <col min="5" max="5" width="28.85546875" customWidth="1"/>
  </cols>
  <sheetData>
    <row r="1" spans="1:5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</row>
    <row r="2" spans="1:5" x14ac:dyDescent="0.25">
      <c r="A2">
        <v>23</v>
      </c>
      <c r="B2" t="s">
        <v>97</v>
      </c>
      <c r="C2" t="s">
        <v>96</v>
      </c>
      <c r="D2">
        <v>41</v>
      </c>
      <c r="E2">
        <v>19</v>
      </c>
    </row>
    <row r="3" spans="1:5" x14ac:dyDescent="0.25">
      <c r="A3">
        <v>43</v>
      </c>
      <c r="B3" t="s">
        <v>162</v>
      </c>
      <c r="C3" t="s">
        <v>96</v>
      </c>
      <c r="D3">
        <v>34</v>
      </c>
      <c r="E3">
        <v>15</v>
      </c>
    </row>
    <row r="4" spans="1:5" x14ac:dyDescent="0.25">
      <c r="A4">
        <v>35</v>
      </c>
      <c r="B4" t="s">
        <v>169</v>
      </c>
      <c r="C4" t="s">
        <v>96</v>
      </c>
      <c r="D4">
        <v>2</v>
      </c>
      <c r="E4">
        <v>1</v>
      </c>
    </row>
    <row r="5" spans="1:5" x14ac:dyDescent="0.25">
      <c r="A5">
        <v>40</v>
      </c>
      <c r="B5" t="s">
        <v>165</v>
      </c>
      <c r="C5" t="s">
        <v>96</v>
      </c>
      <c r="D5">
        <v>2</v>
      </c>
      <c r="E5">
        <v>2</v>
      </c>
    </row>
    <row r="6" spans="1:5" x14ac:dyDescent="0.25">
      <c r="A6">
        <v>42</v>
      </c>
      <c r="B6" t="s">
        <v>160</v>
      </c>
      <c r="C6" t="s">
        <v>161</v>
      </c>
      <c r="D6">
        <v>2</v>
      </c>
      <c r="E6">
        <v>2</v>
      </c>
    </row>
    <row r="7" spans="1:5" x14ac:dyDescent="0.25">
      <c r="A7">
        <v>18</v>
      </c>
      <c r="B7" t="s">
        <v>163</v>
      </c>
      <c r="C7" t="s">
        <v>161</v>
      </c>
      <c r="D7">
        <v>2</v>
      </c>
      <c r="E7">
        <v>2</v>
      </c>
    </row>
    <row r="8" spans="1:5" x14ac:dyDescent="0.25">
      <c r="A8">
        <v>21</v>
      </c>
      <c r="B8" t="s">
        <v>98</v>
      </c>
      <c r="C8" t="s">
        <v>96</v>
      </c>
      <c r="D8">
        <v>2</v>
      </c>
      <c r="E8">
        <v>2</v>
      </c>
    </row>
    <row r="9" spans="1:5" x14ac:dyDescent="0.25">
      <c r="A9">
        <v>17</v>
      </c>
      <c r="B9" t="s">
        <v>166</v>
      </c>
      <c r="C9" t="s">
        <v>161</v>
      </c>
      <c r="D9">
        <v>1</v>
      </c>
      <c r="E9">
        <v>1</v>
      </c>
    </row>
    <row r="10" spans="1:5" x14ac:dyDescent="0.25">
      <c r="A10">
        <v>19</v>
      </c>
      <c r="B10" t="s">
        <v>164</v>
      </c>
      <c r="C10" t="s">
        <v>161</v>
      </c>
      <c r="D10">
        <v>1</v>
      </c>
      <c r="E10">
        <v>1</v>
      </c>
    </row>
    <row r="11" spans="1:5" x14ac:dyDescent="0.25">
      <c r="A11">
        <v>27</v>
      </c>
      <c r="B11" t="s">
        <v>168</v>
      </c>
      <c r="C11" t="s">
        <v>167</v>
      </c>
      <c r="D11">
        <v>1</v>
      </c>
      <c r="E1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2" sqref="C32"/>
    </sheetView>
  </sheetViews>
  <sheetFormatPr defaultRowHeight="15" x14ac:dyDescent="0.25"/>
  <cols>
    <col min="1" max="1" width="15.7109375" customWidth="1"/>
    <col min="2" max="2" width="28.140625" customWidth="1"/>
    <col min="3" max="3" width="19.140625" customWidth="1"/>
    <col min="4" max="4" width="28.42578125" customWidth="1"/>
    <col min="5" max="5" width="33.140625" customWidth="1"/>
  </cols>
  <sheetData>
    <row r="1" spans="1:5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5">
      <c r="A2">
        <v>4</v>
      </c>
      <c r="B2" t="s">
        <v>97</v>
      </c>
      <c r="C2" t="s">
        <v>96</v>
      </c>
      <c r="D2">
        <v>2</v>
      </c>
      <c r="E2">
        <v>2</v>
      </c>
    </row>
    <row r="3" spans="1:5" x14ac:dyDescent="0.25">
      <c r="A3">
        <v>2</v>
      </c>
      <c r="B3" t="s">
        <v>98</v>
      </c>
      <c r="C3" t="s">
        <v>96</v>
      </c>
      <c r="D3">
        <v>5</v>
      </c>
      <c r="E3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score</vt:lpstr>
      <vt:lpstr>Hotness</vt:lpstr>
      <vt:lpstr>Competitive position</vt:lpstr>
      <vt:lpstr>Frontier technologies</vt:lpstr>
      <vt:lpstr>Investor alignment</vt:lpstr>
    </vt:vector>
  </TitlesOfParts>
  <Company>Deloitte.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Baljon, Pieter Laurens (NL - Utrecht)</dc:creator>
  <cp:lastModifiedBy>Baljon, Pieter Laurens (NL - Utrecht)</cp:lastModifiedBy>
  <dcterms:created xsi:type="dcterms:W3CDTF">2016-12-20T10:05:46Z</dcterms:created>
  <dcterms:modified xsi:type="dcterms:W3CDTF">2017-02-10T09:45:03Z</dcterms:modified>
</cp:coreProperties>
</file>