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My Drive\PhD\Groningen\Research\Writings\Research\Drafts\Paper 2 - Comparison of DNA extraction methods\Data\Raw data\"/>
    </mc:Choice>
  </mc:AlternateContent>
  <bookViews>
    <workbookView xWindow="3300" yWindow="2235" windowWidth="22260" windowHeight="104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2" i="1" l="1"/>
  <c r="C31" i="1"/>
  <c r="C29" i="1"/>
  <c r="C28" i="1"/>
  <c r="C26" i="1"/>
  <c r="C25" i="1"/>
  <c r="C24" i="1"/>
  <c r="C23" i="1"/>
  <c r="C22" i="1"/>
  <c r="C21" i="1"/>
  <c r="C20" i="1"/>
  <c r="C19" i="1"/>
  <c r="C15" i="1"/>
  <c r="C14" i="1"/>
  <c r="C12" i="1"/>
  <c r="C11" i="1"/>
  <c r="C9" i="1"/>
  <c r="C8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<sst xmlns="http://schemas.openxmlformats.org/spreadsheetml/2006/main" count="138" uniqueCount="86">
  <si>
    <t>SampleID</t>
  </si>
  <si>
    <t>unpurified</t>
  </si>
  <si>
    <t>purified</t>
  </si>
  <si>
    <t>OBER.01</t>
  </si>
  <si>
    <t>OBER.02</t>
  </si>
  <si>
    <t>OBER.03</t>
  </si>
  <si>
    <t>OBER.04</t>
  </si>
  <si>
    <t>OBER.05</t>
  </si>
  <si>
    <t>OBER.06</t>
  </si>
  <si>
    <t>NA</t>
  </si>
  <si>
    <t>OBER.07</t>
  </si>
  <si>
    <t>OBER.08</t>
  </si>
  <si>
    <t>OBER.09</t>
  </si>
  <si>
    <t>OBER.10</t>
  </si>
  <si>
    <t>OBER.11</t>
  </si>
  <si>
    <t>OBER.12</t>
  </si>
  <si>
    <t>OBER.13</t>
  </si>
  <si>
    <t>OBER.14</t>
  </si>
  <si>
    <t>OBER.15</t>
  </si>
  <si>
    <t xml:space="preserve">OBER.16 </t>
  </si>
  <si>
    <t xml:space="preserve">OBER.17 </t>
  </si>
  <si>
    <t>OBER.18</t>
  </si>
  <si>
    <t>OBER.19</t>
  </si>
  <si>
    <t>OBER.20</t>
  </si>
  <si>
    <t>OBER.21</t>
  </si>
  <si>
    <t>OBER.22</t>
  </si>
  <si>
    <t>OBER.23</t>
  </si>
  <si>
    <t>OBER.24</t>
  </si>
  <si>
    <t>OBER.25</t>
  </si>
  <si>
    <t>OBER.26</t>
  </si>
  <si>
    <t>OBER.27</t>
  </si>
  <si>
    <t>OBER.28</t>
  </si>
  <si>
    <t>OBER.29</t>
  </si>
  <si>
    <t>OBER.30</t>
  </si>
  <si>
    <t>OBER.31</t>
  </si>
  <si>
    <t>OBER.32</t>
  </si>
  <si>
    <t>OBER.33</t>
  </si>
  <si>
    <t>OBER.34</t>
  </si>
  <si>
    <t>OBER.35</t>
  </si>
  <si>
    <t>OBER.36</t>
  </si>
  <si>
    <t xml:space="preserve">OBER.37 </t>
  </si>
  <si>
    <t>0.00346</t>
  </si>
  <si>
    <t>0.0059</t>
  </si>
  <si>
    <t>0.0303</t>
  </si>
  <si>
    <t>260/280_unpurified</t>
  </si>
  <si>
    <t>260/230_unpurified</t>
  </si>
  <si>
    <t>260/280_purified</t>
  </si>
  <si>
    <t>260/230_purified</t>
  </si>
  <si>
    <t>Sample_name</t>
  </si>
  <si>
    <t>W26 - A</t>
  </si>
  <si>
    <t>W26 - B</t>
  </si>
  <si>
    <t>W26 - C</t>
  </si>
  <si>
    <t>W26 - D</t>
  </si>
  <si>
    <t>W26 - E</t>
  </si>
  <si>
    <t>W26 - F</t>
  </si>
  <si>
    <t>G26 - A</t>
  </si>
  <si>
    <t>G26 - B</t>
  </si>
  <si>
    <t>G26 - AB</t>
  </si>
  <si>
    <t>G26 - C</t>
  </si>
  <si>
    <t>G26 - D</t>
  </si>
  <si>
    <t>G26 - CD</t>
  </si>
  <si>
    <t>G26 - E</t>
  </si>
  <si>
    <t>G26 - F</t>
  </si>
  <si>
    <t>G26 - EF</t>
  </si>
  <si>
    <t>Control W26</t>
  </si>
  <si>
    <t>Control G26</t>
  </si>
  <si>
    <t>W27 - A</t>
  </si>
  <si>
    <t>W27 - B</t>
  </si>
  <si>
    <t>W27 - C</t>
  </si>
  <si>
    <t>W27 - D</t>
  </si>
  <si>
    <t>W27 - E</t>
  </si>
  <si>
    <t>W27 - F</t>
  </si>
  <si>
    <t>G27 - A</t>
  </si>
  <si>
    <t>G27 - B</t>
  </si>
  <si>
    <t>G27 - AB</t>
  </si>
  <si>
    <t>G27 - C</t>
  </si>
  <si>
    <t>G27 - D</t>
  </si>
  <si>
    <t>G27 - CD</t>
  </si>
  <si>
    <t>G27 - E</t>
  </si>
  <si>
    <t>G27 - F</t>
  </si>
  <si>
    <t>G27 - EF</t>
  </si>
  <si>
    <t>G27 - G</t>
  </si>
  <si>
    <t>G27 - H</t>
  </si>
  <si>
    <t>G27 - GH</t>
  </si>
  <si>
    <t>Control W27</t>
  </si>
  <si>
    <t>Control G27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</si>
</sst>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tabSelected="1" topLeftCell="B1" workbookViewId="0">
      <selection activeCell="H23" sqref="H23"/>
    </sheetView>
  </sheetViews>
  <sheetFormatPr defaultColWidth="11" defaultRowHeight="15.75" x14ac:dyDescent="0.25"/>
  <cols>
    <col min="5" max="6" width="17.125" bestFit="1" customWidth="1"/>
    <col min="7" max="8" width="15" bestFit="1" customWidth="1"/>
  </cols>
  <sheetData>
    <row r="1" spans="1:8" x14ac:dyDescent="0.25">
      <c r="A1" t="s">
        <v>0</v>
      </c>
      <c r="B1" t="s">
        <v>48</v>
      </c>
      <c r="C1" s="1" t="s">
        <v>1</v>
      </c>
      <c r="D1" s="1" t="s">
        <v>2</v>
      </c>
      <c r="E1" t="s">
        <v>44</v>
      </c>
      <c r="F1" t="s">
        <v>45</v>
      </c>
      <c r="G1" t="s">
        <v>46</v>
      </c>
      <c r="H1" t="s">
        <v>47</v>
      </c>
    </row>
    <row r="2" spans="1:8" x14ac:dyDescent="0.25">
      <c r="A2" t="s">
        <v>3</v>
      </c>
      <c r="B2" t="s">
        <v>49</v>
      </c>
      <c r="C2" s="1">
        <f>5*35</f>
        <v>175</v>
      </c>
      <c r="D2" s="1">
        <v>61</v>
      </c>
      <c r="E2">
        <v>1.55</v>
      </c>
      <c r="F2">
        <v>1.03</v>
      </c>
      <c r="G2">
        <v>1.98</v>
      </c>
      <c r="H2">
        <v>2.4700000000000002</v>
      </c>
    </row>
    <row r="3" spans="1:8" x14ac:dyDescent="0.25">
      <c r="A3" t="s">
        <v>4</v>
      </c>
      <c r="B3" t="s">
        <v>50</v>
      </c>
      <c r="C3" s="1">
        <f>2*96</f>
        <v>192</v>
      </c>
      <c r="D3" s="1">
        <v>73</v>
      </c>
      <c r="E3">
        <v>1.55</v>
      </c>
      <c r="F3">
        <v>1.04</v>
      </c>
      <c r="G3">
        <v>1.96</v>
      </c>
      <c r="H3">
        <v>2.3199999999999998</v>
      </c>
    </row>
    <row r="4" spans="1:8" x14ac:dyDescent="0.25">
      <c r="A4" t="s">
        <v>5</v>
      </c>
      <c r="B4" t="s">
        <v>51</v>
      </c>
      <c r="C4" s="1">
        <f>5*48</f>
        <v>240</v>
      </c>
      <c r="D4" s="1">
        <v>72</v>
      </c>
      <c r="E4">
        <v>1.56</v>
      </c>
      <c r="F4">
        <v>1.04</v>
      </c>
      <c r="G4">
        <v>1.97</v>
      </c>
      <c r="H4">
        <v>2.38</v>
      </c>
    </row>
    <row r="5" spans="1:8" x14ac:dyDescent="0.25">
      <c r="A5" t="s">
        <v>6</v>
      </c>
      <c r="B5" t="s">
        <v>52</v>
      </c>
      <c r="C5" s="1">
        <f>5*21</f>
        <v>105</v>
      </c>
      <c r="D5" s="1">
        <v>64</v>
      </c>
      <c r="E5">
        <v>1.55</v>
      </c>
      <c r="F5">
        <v>1.02</v>
      </c>
      <c r="G5">
        <v>1.93</v>
      </c>
      <c r="H5">
        <v>2.34</v>
      </c>
    </row>
    <row r="6" spans="1:8" x14ac:dyDescent="0.25">
      <c r="A6" t="s">
        <v>7</v>
      </c>
      <c r="B6" t="s">
        <v>53</v>
      </c>
      <c r="C6" s="1">
        <f>5*43</f>
        <v>215</v>
      </c>
      <c r="D6" s="1">
        <v>100</v>
      </c>
      <c r="E6">
        <v>1.58</v>
      </c>
      <c r="F6">
        <v>1.17</v>
      </c>
      <c r="G6">
        <v>1.95</v>
      </c>
      <c r="H6">
        <v>2.06</v>
      </c>
    </row>
    <row r="7" spans="1:8" x14ac:dyDescent="0.25">
      <c r="A7" t="s">
        <v>8</v>
      </c>
      <c r="B7" t="s">
        <v>54</v>
      </c>
      <c r="C7" s="1" t="s">
        <v>9</v>
      </c>
      <c r="D7" s="1">
        <v>41</v>
      </c>
      <c r="E7">
        <v>1.53</v>
      </c>
      <c r="F7">
        <v>1.22</v>
      </c>
      <c r="G7">
        <v>1.93</v>
      </c>
      <c r="H7">
        <v>2.31</v>
      </c>
    </row>
    <row r="8" spans="1:8" x14ac:dyDescent="0.25">
      <c r="A8" t="s">
        <v>10</v>
      </c>
      <c r="B8" t="s">
        <v>55</v>
      </c>
      <c r="C8" s="1">
        <f>5*50</f>
        <v>250</v>
      </c>
      <c r="D8" s="1">
        <v>73</v>
      </c>
      <c r="E8">
        <v>1.5</v>
      </c>
      <c r="F8">
        <v>0.72</v>
      </c>
      <c r="G8">
        <v>1.82</v>
      </c>
      <c r="H8">
        <v>3.94</v>
      </c>
    </row>
    <row r="9" spans="1:8" x14ac:dyDescent="0.25">
      <c r="A9" t="s">
        <v>11</v>
      </c>
      <c r="B9" t="s">
        <v>56</v>
      </c>
      <c r="C9" s="1">
        <f>5*33</f>
        <v>165</v>
      </c>
      <c r="D9" s="1">
        <v>78</v>
      </c>
      <c r="E9">
        <v>1.49</v>
      </c>
      <c r="F9">
        <v>0.72</v>
      </c>
      <c r="G9">
        <v>1.82</v>
      </c>
      <c r="H9">
        <v>3.73</v>
      </c>
    </row>
    <row r="10" spans="1:8" x14ac:dyDescent="0.25">
      <c r="A10" t="s">
        <v>12</v>
      </c>
      <c r="B10" t="s">
        <v>57</v>
      </c>
      <c r="C10" s="1" t="s">
        <v>9</v>
      </c>
      <c r="D10" s="1" t="s">
        <v>9</v>
      </c>
      <c r="E10" t="s">
        <v>9</v>
      </c>
      <c r="F10" t="s">
        <v>9</v>
      </c>
      <c r="G10" t="s">
        <v>9</v>
      </c>
      <c r="H10" t="s">
        <v>9</v>
      </c>
    </row>
    <row r="11" spans="1:8" x14ac:dyDescent="0.25">
      <c r="A11" t="s">
        <v>13</v>
      </c>
      <c r="B11" t="s">
        <v>58</v>
      </c>
      <c r="C11" s="1">
        <f>5*33</f>
        <v>165</v>
      </c>
      <c r="D11" s="1">
        <v>76</v>
      </c>
      <c r="E11">
        <v>1.47</v>
      </c>
      <c r="F11">
        <v>0.73</v>
      </c>
      <c r="G11">
        <v>1.81</v>
      </c>
      <c r="H11">
        <v>5.03</v>
      </c>
    </row>
    <row r="12" spans="1:8" x14ac:dyDescent="0.25">
      <c r="A12" t="s">
        <v>14</v>
      </c>
      <c r="B12" t="s">
        <v>59</v>
      </c>
      <c r="C12" s="1">
        <f>5*34</f>
        <v>170</v>
      </c>
      <c r="D12" s="1">
        <v>65</v>
      </c>
      <c r="E12">
        <v>1.44</v>
      </c>
      <c r="F12">
        <v>0.76</v>
      </c>
      <c r="G12">
        <v>1.71</v>
      </c>
      <c r="H12">
        <v>6.87</v>
      </c>
    </row>
    <row r="13" spans="1:8" x14ac:dyDescent="0.25">
      <c r="A13" t="s">
        <v>15</v>
      </c>
      <c r="B13" t="s">
        <v>60</v>
      </c>
      <c r="C13" s="1" t="s">
        <v>9</v>
      </c>
      <c r="D13" s="1" t="s">
        <v>9</v>
      </c>
      <c r="E13" t="s">
        <v>9</v>
      </c>
      <c r="F13" t="s">
        <v>9</v>
      </c>
      <c r="G13" t="s">
        <v>9</v>
      </c>
      <c r="H13" t="s">
        <v>9</v>
      </c>
    </row>
    <row r="14" spans="1:8" x14ac:dyDescent="0.25">
      <c r="A14" t="s">
        <v>16</v>
      </c>
      <c r="B14" t="s">
        <v>61</v>
      </c>
      <c r="C14" s="1">
        <f>5*44</f>
        <v>220</v>
      </c>
      <c r="D14" s="1">
        <v>88</v>
      </c>
      <c r="E14">
        <v>0.41</v>
      </c>
      <c r="F14">
        <v>-0.28000000000000003</v>
      </c>
      <c r="G14">
        <v>1.79</v>
      </c>
      <c r="H14">
        <v>2.92</v>
      </c>
    </row>
    <row r="15" spans="1:8" x14ac:dyDescent="0.25">
      <c r="A15" t="s">
        <v>17</v>
      </c>
      <c r="B15" t="s">
        <v>62</v>
      </c>
      <c r="C15" s="1">
        <f>5*45</f>
        <v>225</v>
      </c>
      <c r="D15" s="1">
        <v>77</v>
      </c>
      <c r="E15">
        <v>-0.08</v>
      </c>
      <c r="F15">
        <v>0.04</v>
      </c>
      <c r="G15">
        <v>1.75</v>
      </c>
      <c r="H15">
        <v>2.73</v>
      </c>
    </row>
    <row r="16" spans="1:8" x14ac:dyDescent="0.25">
      <c r="A16" t="s">
        <v>18</v>
      </c>
      <c r="B16" t="s">
        <v>63</v>
      </c>
      <c r="C16" s="1" t="s">
        <v>9</v>
      </c>
      <c r="D16" s="1" t="s">
        <v>9</v>
      </c>
      <c r="E16" t="s">
        <v>9</v>
      </c>
      <c r="F16" t="s">
        <v>9</v>
      </c>
      <c r="G16" t="s">
        <v>9</v>
      </c>
      <c r="H16" t="s">
        <v>9</v>
      </c>
    </row>
    <row r="17" spans="1:8" x14ac:dyDescent="0.25">
      <c r="A17" t="s">
        <v>19</v>
      </c>
      <c r="B17" t="s">
        <v>64</v>
      </c>
      <c r="C17" s="1" t="s">
        <v>9</v>
      </c>
      <c r="D17" s="1" t="s">
        <v>9</v>
      </c>
      <c r="E17">
        <v>1.92</v>
      </c>
      <c r="F17">
        <v>0.13</v>
      </c>
      <c r="G17">
        <v>1.43</v>
      </c>
      <c r="H17">
        <v>-0.21</v>
      </c>
    </row>
    <row r="18" spans="1:8" x14ac:dyDescent="0.25">
      <c r="A18" t="s">
        <v>20</v>
      </c>
      <c r="B18" t="s">
        <v>65</v>
      </c>
      <c r="C18" s="1" t="s">
        <v>9</v>
      </c>
      <c r="D18" s="1" t="s">
        <v>9</v>
      </c>
      <c r="E18" t="s">
        <v>9</v>
      </c>
      <c r="F18" t="s">
        <v>9</v>
      </c>
      <c r="G18" t="s">
        <v>9</v>
      </c>
      <c r="H18" t="s">
        <v>9</v>
      </c>
    </row>
    <row r="19" spans="1:8" x14ac:dyDescent="0.25">
      <c r="A19" t="s">
        <v>21</v>
      </c>
      <c r="B19" t="s">
        <v>66</v>
      </c>
      <c r="C19" s="1">
        <f>5*96</f>
        <v>480</v>
      </c>
      <c r="D19" s="1">
        <v>217</v>
      </c>
      <c r="E19">
        <v>1.87</v>
      </c>
      <c r="F19">
        <v>0.59</v>
      </c>
      <c r="G19">
        <v>1.86</v>
      </c>
      <c r="H19">
        <v>2.2000000000000002</v>
      </c>
    </row>
    <row r="20" spans="1:8" x14ac:dyDescent="0.25">
      <c r="A20" t="s">
        <v>22</v>
      </c>
      <c r="B20" t="s">
        <v>67</v>
      </c>
      <c r="C20" s="1">
        <f>5*133</f>
        <v>665</v>
      </c>
      <c r="D20" s="1">
        <v>115</v>
      </c>
      <c r="E20">
        <v>1.87</v>
      </c>
      <c r="F20">
        <v>0.48</v>
      </c>
      <c r="G20">
        <v>1.86</v>
      </c>
      <c r="H20">
        <v>1.8</v>
      </c>
    </row>
    <row r="21" spans="1:8" x14ac:dyDescent="0.25">
      <c r="A21" t="s">
        <v>23</v>
      </c>
      <c r="B21" t="s">
        <v>68</v>
      </c>
      <c r="C21" s="1">
        <f>10*124</f>
        <v>1240</v>
      </c>
      <c r="D21" s="1">
        <v>99</v>
      </c>
      <c r="E21">
        <v>1.89</v>
      </c>
      <c r="F21">
        <v>0.79</v>
      </c>
      <c r="G21">
        <v>1.86</v>
      </c>
      <c r="H21">
        <v>2.1800000000000002</v>
      </c>
    </row>
    <row r="22" spans="1:8" x14ac:dyDescent="0.25">
      <c r="A22" t="s">
        <v>24</v>
      </c>
      <c r="B22" t="s">
        <v>69</v>
      </c>
      <c r="C22" s="1">
        <f>5*92</f>
        <v>460</v>
      </c>
      <c r="D22" s="1">
        <v>156</v>
      </c>
      <c r="E22">
        <v>1.88</v>
      </c>
      <c r="F22">
        <v>0.44</v>
      </c>
      <c r="G22">
        <v>1.89</v>
      </c>
      <c r="H22">
        <v>2.1800000000000002</v>
      </c>
    </row>
    <row r="23" spans="1:8" x14ac:dyDescent="0.25">
      <c r="A23" t="s">
        <v>25</v>
      </c>
      <c r="B23" t="s">
        <v>70</v>
      </c>
      <c r="C23" s="1">
        <f>5*58</f>
        <v>290</v>
      </c>
      <c r="D23" s="1">
        <v>146</v>
      </c>
      <c r="E23">
        <v>1.92</v>
      </c>
      <c r="F23">
        <v>0.38</v>
      </c>
      <c r="G23">
        <v>1.86</v>
      </c>
      <c r="H23">
        <v>2.13</v>
      </c>
    </row>
    <row r="24" spans="1:8" x14ac:dyDescent="0.25">
      <c r="A24" t="s">
        <v>26</v>
      </c>
      <c r="B24" t="s">
        <v>71</v>
      </c>
      <c r="C24" s="1">
        <f>5*38</f>
        <v>190</v>
      </c>
      <c r="D24" s="1">
        <v>100</v>
      </c>
      <c r="E24">
        <v>1.93</v>
      </c>
      <c r="F24">
        <v>0.19</v>
      </c>
      <c r="G24">
        <v>1.89</v>
      </c>
      <c r="H24">
        <v>2.13</v>
      </c>
    </row>
    <row r="25" spans="1:8" x14ac:dyDescent="0.25">
      <c r="A25" t="s">
        <v>27</v>
      </c>
      <c r="B25" t="s">
        <v>72</v>
      </c>
      <c r="C25" s="1">
        <f>5*41</f>
        <v>205</v>
      </c>
      <c r="D25" s="1">
        <v>133</v>
      </c>
      <c r="E25">
        <v>1.9</v>
      </c>
      <c r="F25">
        <v>0.48</v>
      </c>
      <c r="G25">
        <v>1.87</v>
      </c>
      <c r="H25">
        <v>2.1800000000000002</v>
      </c>
    </row>
    <row r="26" spans="1:8" x14ac:dyDescent="0.25">
      <c r="A26" t="s">
        <v>28</v>
      </c>
      <c r="B26" t="s">
        <v>73</v>
      </c>
      <c r="C26" s="1">
        <f>5*31</f>
        <v>155</v>
      </c>
      <c r="D26" s="1">
        <v>166</v>
      </c>
      <c r="E26">
        <v>1.89</v>
      </c>
      <c r="F26">
        <v>0.42</v>
      </c>
      <c r="G26">
        <v>1.89</v>
      </c>
      <c r="H26">
        <v>2.15</v>
      </c>
    </row>
    <row r="27" spans="1:8" x14ac:dyDescent="0.25">
      <c r="A27" t="s">
        <v>29</v>
      </c>
      <c r="B27" t="s">
        <v>74</v>
      </c>
      <c r="C27" s="1" t="s">
        <v>9</v>
      </c>
      <c r="D27" s="1" t="s">
        <v>9</v>
      </c>
      <c r="E27" t="s">
        <v>9</v>
      </c>
      <c r="F27" t="s">
        <v>9</v>
      </c>
      <c r="G27" t="s">
        <v>9</v>
      </c>
      <c r="H27" t="s">
        <v>9</v>
      </c>
    </row>
    <row r="28" spans="1:8" x14ac:dyDescent="0.25">
      <c r="A28" t="s">
        <v>30</v>
      </c>
      <c r="B28" t="s">
        <v>75</v>
      </c>
      <c r="C28" s="1">
        <f>5*24</f>
        <v>120</v>
      </c>
      <c r="D28" s="1">
        <v>318</v>
      </c>
      <c r="E28">
        <v>1.94</v>
      </c>
      <c r="F28">
        <v>0.49</v>
      </c>
      <c r="G28">
        <v>1.86</v>
      </c>
      <c r="H28">
        <v>2.14</v>
      </c>
    </row>
    <row r="29" spans="1:8" x14ac:dyDescent="0.25">
      <c r="A29" t="s">
        <v>31</v>
      </c>
      <c r="B29" t="s">
        <v>76</v>
      </c>
      <c r="C29" s="1">
        <f>5*109</f>
        <v>545</v>
      </c>
      <c r="D29" s="1">
        <v>242</v>
      </c>
      <c r="E29">
        <v>1.87</v>
      </c>
      <c r="F29">
        <v>0.64</v>
      </c>
      <c r="G29">
        <v>1.84</v>
      </c>
      <c r="H29">
        <v>2.08</v>
      </c>
    </row>
    <row r="30" spans="1:8" x14ac:dyDescent="0.25">
      <c r="A30" t="s">
        <v>32</v>
      </c>
      <c r="B30" t="s">
        <v>77</v>
      </c>
      <c r="C30" s="1" t="s">
        <v>9</v>
      </c>
      <c r="D30" s="1" t="s">
        <v>9</v>
      </c>
      <c r="E30" t="s">
        <v>9</v>
      </c>
      <c r="F30" t="s">
        <v>9</v>
      </c>
      <c r="G30" t="s">
        <v>9</v>
      </c>
      <c r="H30" t="s">
        <v>9</v>
      </c>
    </row>
    <row r="31" spans="1:8" x14ac:dyDescent="0.25">
      <c r="A31" t="s">
        <v>33</v>
      </c>
      <c r="B31" t="s">
        <v>78</v>
      </c>
      <c r="C31" s="1">
        <f>5*27</f>
        <v>135</v>
      </c>
      <c r="D31" s="1">
        <v>174</v>
      </c>
      <c r="E31">
        <v>1.9</v>
      </c>
      <c r="F31">
        <v>0.35</v>
      </c>
      <c r="G31">
        <v>1.85</v>
      </c>
      <c r="H31">
        <v>2.09</v>
      </c>
    </row>
    <row r="32" spans="1:8" x14ac:dyDescent="0.25">
      <c r="A32" t="s">
        <v>34</v>
      </c>
      <c r="B32" t="s">
        <v>79</v>
      </c>
      <c r="C32" s="1">
        <f>5*155</f>
        <v>775</v>
      </c>
      <c r="D32" s="1">
        <v>306</v>
      </c>
      <c r="E32">
        <v>1.84</v>
      </c>
      <c r="F32">
        <v>0.84</v>
      </c>
      <c r="G32">
        <v>1.86</v>
      </c>
      <c r="H32">
        <v>2.13</v>
      </c>
    </row>
    <row r="33" spans="1:8" x14ac:dyDescent="0.25">
      <c r="A33" t="s">
        <v>35</v>
      </c>
      <c r="B33" t="s">
        <v>80</v>
      </c>
      <c r="C33" s="1" t="s">
        <v>9</v>
      </c>
      <c r="D33" s="1" t="s">
        <v>9</v>
      </c>
      <c r="E33" t="s">
        <v>9</v>
      </c>
      <c r="F33" t="s">
        <v>9</v>
      </c>
      <c r="G33" t="s">
        <v>9</v>
      </c>
      <c r="H33" t="s">
        <v>9</v>
      </c>
    </row>
    <row r="34" spans="1:8" x14ac:dyDescent="0.25">
      <c r="A34" t="s">
        <v>36</v>
      </c>
      <c r="B34" t="s">
        <v>81</v>
      </c>
      <c r="C34" s="1" t="s">
        <v>9</v>
      </c>
      <c r="D34" s="1">
        <v>26</v>
      </c>
      <c r="E34">
        <v>2</v>
      </c>
      <c r="F34">
        <v>0.06</v>
      </c>
      <c r="G34">
        <v>1.66</v>
      </c>
      <c r="H34">
        <v>1.37</v>
      </c>
    </row>
    <row r="35" spans="1:8" x14ac:dyDescent="0.25">
      <c r="A35" t="s">
        <v>37</v>
      </c>
      <c r="B35" t="s">
        <v>82</v>
      </c>
      <c r="C35" s="2">
        <v>175</v>
      </c>
      <c r="D35" s="1">
        <v>157</v>
      </c>
      <c r="E35">
        <v>1.88</v>
      </c>
      <c r="F35">
        <v>0.21</v>
      </c>
      <c r="G35">
        <v>1.81</v>
      </c>
      <c r="H35">
        <v>1.93</v>
      </c>
    </row>
    <row r="36" spans="1:8" x14ac:dyDescent="0.25">
      <c r="A36" t="s">
        <v>38</v>
      </c>
      <c r="B36" t="s">
        <v>83</v>
      </c>
      <c r="C36" s="1" t="s">
        <v>9</v>
      </c>
      <c r="D36" s="1" t="s">
        <v>9</v>
      </c>
      <c r="E36" t="s">
        <v>9</v>
      </c>
      <c r="F36" t="s">
        <v>9</v>
      </c>
      <c r="G36" t="s">
        <v>9</v>
      </c>
      <c r="H36" t="s">
        <v>9</v>
      </c>
    </row>
    <row r="37" spans="1:8" x14ac:dyDescent="0.25">
      <c r="A37" t="s">
        <v>39</v>
      </c>
      <c r="B37" t="s">
        <v>84</v>
      </c>
      <c r="C37" s="1" t="s">
        <v>9</v>
      </c>
      <c r="D37" s="1" t="s">
        <v>43</v>
      </c>
      <c r="E37">
        <v>2.87</v>
      </c>
      <c r="F37">
        <v>0.01</v>
      </c>
      <c r="G37">
        <v>1.04</v>
      </c>
      <c r="H37">
        <v>1.06</v>
      </c>
    </row>
    <row r="38" spans="1:8" x14ac:dyDescent="0.25">
      <c r="A38" t="s">
        <v>40</v>
      </c>
      <c r="B38" t="s">
        <v>85</v>
      </c>
      <c r="C38" s="1" t="s">
        <v>41</v>
      </c>
      <c r="D38" s="1" t="s">
        <v>42</v>
      </c>
      <c r="E38">
        <v>2.64</v>
      </c>
      <c r="F38">
        <v>0.02</v>
      </c>
      <c r="G38">
        <v>1.17</v>
      </c>
      <c r="H38">
        <v>0.86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Bernadet, Olga</cp:lastModifiedBy>
  <dcterms:created xsi:type="dcterms:W3CDTF">2021-06-29T11:32:20Z</dcterms:created>
  <dcterms:modified xsi:type="dcterms:W3CDTF">2021-11-18T17:19:58Z</dcterms:modified>
</cp:coreProperties>
</file>