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possenti/OneDrive - University Of Cambridge/workspace/Neurons_RNAseq/src/Editorial_formatting/Supplementary Tables/"/>
    </mc:Choice>
  </mc:AlternateContent>
  <xr:revisionPtr revIDLastSave="316" documentId="13_ncr:1_{F8200BA7-D462-7A49-A12E-C6A685C45634}" xr6:coauthVersionLast="37" xr6:coauthVersionMax="37" xr10:uidLastSave="{805F63BA-B0AC-184E-912C-C5791E39B4C5}"/>
  <bookViews>
    <workbookView xWindow="3220" yWindow="460" windowWidth="29600" windowHeight="19980" xr2:uid="{63C76237-BF08-9347-8AD4-62D4E39FDBE7}"/>
  </bookViews>
  <sheets>
    <sheet name="MG_EX" sheetId="1" r:id="rId1"/>
    <sheet name="ASC_EX" sheetId="2" r:id="rId2"/>
    <sheet name="ODC_EX" sheetId="3" r:id="rId3"/>
    <sheet name="MG_IN" sheetId="4" r:id="rId4"/>
    <sheet name="ASC_IN" sheetId="5" r:id="rId5"/>
    <sheet name="ODC_IN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8" i="1" l="1"/>
  <c r="E86" i="1"/>
  <c r="E17" i="1"/>
  <c r="E10" i="1"/>
  <c r="E3" i="1"/>
  <c r="E86" i="2"/>
  <c r="E17" i="2"/>
  <c r="E10" i="2"/>
  <c r="E3" i="2"/>
  <c r="E86" i="3"/>
  <c r="E17" i="3"/>
  <c r="E10" i="3"/>
  <c r="E3" i="3"/>
  <c r="E3" i="4"/>
  <c r="E10" i="4"/>
  <c r="E17" i="4"/>
  <c r="E86" i="4"/>
  <c r="E3" i="5"/>
  <c r="E10" i="5"/>
  <c r="E17" i="5"/>
  <c r="E86" i="5"/>
  <c r="E86" i="6"/>
  <c r="E17" i="6"/>
  <c r="E10" i="6"/>
  <c r="E3" i="6"/>
</calcChain>
</file>

<file path=xl/sharedStrings.xml><?xml version="1.0" encoding="utf-8"?>
<sst xmlns="http://schemas.openxmlformats.org/spreadsheetml/2006/main" count="618" uniqueCount="120">
  <si>
    <t>CDC37</t>
  </si>
  <si>
    <t>GSK3A</t>
  </si>
  <si>
    <t>GSK3B</t>
  </si>
  <si>
    <t>HS3ST2</t>
  </si>
  <si>
    <t>FKBP5</t>
  </si>
  <si>
    <t>MAPT</t>
  </si>
  <si>
    <t>HSPA1A</t>
  </si>
  <si>
    <t>HSPA1B</t>
  </si>
  <si>
    <t>HSPA1L</t>
  </si>
  <si>
    <t>DNAJA1</t>
  </si>
  <si>
    <t>HSPB8</t>
  </si>
  <si>
    <t>BAG3</t>
  </si>
  <si>
    <t>ACTB</t>
  </si>
  <si>
    <t>SLC25A6</t>
  </si>
  <si>
    <t>ALDOC</t>
  </si>
  <si>
    <t>ENO1</t>
  </si>
  <si>
    <t>INA</t>
  </si>
  <si>
    <t>ANXA5</t>
  </si>
  <si>
    <t>ATP5A1</t>
  </si>
  <si>
    <t>ATP5B</t>
  </si>
  <si>
    <t>ATP5O</t>
  </si>
  <si>
    <t>TUBB2A</t>
  </si>
  <si>
    <t>TUBB8</t>
  </si>
  <si>
    <t>HAPLN2</t>
  </si>
  <si>
    <t>CAMK2A</t>
  </si>
  <si>
    <t>CA2</t>
  </si>
  <si>
    <t>CLTC</t>
  </si>
  <si>
    <t>CFL1</t>
  </si>
  <si>
    <t>CKB</t>
  </si>
  <si>
    <t>COX4I1</t>
  </si>
  <si>
    <t>MDH1</t>
  </si>
  <si>
    <t>DSG1</t>
  </si>
  <si>
    <t>DPYSL2</t>
  </si>
  <si>
    <t>DNM1</t>
  </si>
  <si>
    <t>EEF1A1</t>
  </si>
  <si>
    <t>FTL</t>
  </si>
  <si>
    <t>ALDOA</t>
  </si>
  <si>
    <t>GPI</t>
  </si>
  <si>
    <t>GAPDH</t>
  </si>
  <si>
    <t>GNAO1</t>
  </si>
  <si>
    <t>GNB4</t>
  </si>
  <si>
    <t>HIST1H2AE</t>
  </si>
  <si>
    <t>HIST1H4J</t>
  </si>
  <si>
    <t>HIST1H4H</t>
  </si>
  <si>
    <t>HIST1H4B</t>
  </si>
  <si>
    <t>HIST1H4C</t>
  </si>
  <si>
    <t>HIST1H4E</t>
  </si>
  <si>
    <t>HIST1H4F</t>
  </si>
  <si>
    <t>HIST1H4I</t>
  </si>
  <si>
    <t>HIST4H4</t>
  </si>
  <si>
    <t>HSPA8</t>
  </si>
  <si>
    <t>HNRNPK</t>
  </si>
  <si>
    <t>TUBB4A</t>
  </si>
  <si>
    <t>PIEZO1</t>
  </si>
  <si>
    <t>LDHB</t>
  </si>
  <si>
    <t>MDH2</t>
  </si>
  <si>
    <t>MAPRE3</t>
  </si>
  <si>
    <t>MAPK1</t>
  </si>
  <si>
    <t>BIN1</t>
  </si>
  <si>
    <t>MBP</t>
  </si>
  <si>
    <t>PPIA</t>
  </si>
  <si>
    <t>PRDX1</t>
  </si>
  <si>
    <t>PRDX6</t>
  </si>
  <si>
    <t>PGK1</t>
  </si>
  <si>
    <t>PKM</t>
  </si>
  <si>
    <t>SH3GL2</t>
  </si>
  <si>
    <t>ALB</t>
  </si>
  <si>
    <t>NEFL</t>
  </si>
  <si>
    <t>ATP1B1</t>
  </si>
  <si>
    <t>SPTBN1</t>
  </si>
  <si>
    <t>SYN1</t>
  </si>
  <si>
    <t>SYN2</t>
  </si>
  <si>
    <t>TNR</t>
  </si>
  <si>
    <t>TUBA4A</t>
  </si>
  <si>
    <t>UBA52</t>
  </si>
  <si>
    <t>UCHL1</t>
  </si>
  <si>
    <t>ATP6V1A</t>
  </si>
  <si>
    <t>VCAN</t>
  </si>
  <si>
    <t>VIM</t>
  </si>
  <si>
    <t>Subproteome/Gene ID</t>
  </si>
  <si>
    <t>Mean (ASC cells)</t>
  </si>
  <si>
    <t>Mean (IN neurons)</t>
  </si>
  <si>
    <t>Mean (MG cells)</t>
  </si>
  <si>
    <t>Mean (EX neurons)</t>
  </si>
  <si>
    <t>Promoters</t>
  </si>
  <si>
    <t>Protectors</t>
  </si>
  <si>
    <t>Tangles</t>
  </si>
  <si>
    <t>Tau</t>
  </si>
  <si>
    <t>Mean(EX neurons)</t>
  </si>
  <si>
    <t>Mean (ODC cells)</t>
  </si>
  <si>
    <t>p-value</t>
  </si>
  <si>
    <t>(BH-corrected)</t>
  </si>
  <si>
    <r>
      <t>4.74x10</t>
    </r>
    <r>
      <rPr>
        <b/>
        <vertAlign val="superscript"/>
        <sz val="12"/>
        <color indexed="8"/>
        <rFont val="Calibri"/>
        <family val="2"/>
      </rPr>
      <t>-1</t>
    </r>
  </si>
  <si>
    <r>
      <t>2.93x10</t>
    </r>
    <r>
      <rPr>
        <b/>
        <vertAlign val="superscript"/>
        <sz val="12"/>
        <color indexed="8"/>
        <rFont val="Calibri"/>
        <family val="2"/>
      </rPr>
      <t>-3</t>
    </r>
  </si>
  <si>
    <r>
      <t>2.34x10</t>
    </r>
    <r>
      <rPr>
        <b/>
        <vertAlign val="superscript"/>
        <sz val="12"/>
        <color indexed="8"/>
        <rFont val="Calibri"/>
        <family val="2"/>
      </rPr>
      <t>-3</t>
    </r>
  </si>
  <si>
    <r>
      <t>2.97x10</t>
    </r>
    <r>
      <rPr>
        <b/>
        <vertAlign val="superscript"/>
        <sz val="12"/>
        <color indexed="8"/>
        <rFont val="Calibri"/>
        <family val="2"/>
      </rPr>
      <t>-1</t>
    </r>
  </si>
  <si>
    <r>
      <t>5.03x10</t>
    </r>
    <r>
      <rPr>
        <b/>
        <vertAlign val="superscript"/>
        <sz val="12"/>
        <color indexed="8"/>
        <rFont val="Calibri"/>
        <family val="2"/>
      </rPr>
      <t>-3</t>
    </r>
  </si>
  <si>
    <r>
      <t>9.43x10</t>
    </r>
    <r>
      <rPr>
        <b/>
        <vertAlign val="superscript"/>
        <sz val="12"/>
        <color indexed="8"/>
        <rFont val="Calibri"/>
        <family val="2"/>
      </rPr>
      <t>-4</t>
    </r>
  </si>
  <si>
    <r>
      <t>2.98x10</t>
    </r>
    <r>
      <rPr>
        <b/>
        <vertAlign val="superscript"/>
        <sz val="12"/>
        <color indexed="8"/>
        <rFont val="Calibri"/>
        <family val="2"/>
      </rPr>
      <t>-3</t>
    </r>
  </si>
  <si>
    <r>
      <t>3.09x10</t>
    </r>
    <r>
      <rPr>
        <b/>
        <vertAlign val="superscript"/>
        <sz val="12"/>
        <color indexed="8"/>
        <rFont val="Calibri"/>
        <family val="2"/>
      </rPr>
      <t>-1</t>
    </r>
  </si>
  <si>
    <r>
      <t>3.76x10</t>
    </r>
    <r>
      <rPr>
        <b/>
        <vertAlign val="superscript"/>
        <sz val="12"/>
        <color indexed="8"/>
        <rFont val="Calibri"/>
        <family val="2"/>
      </rPr>
      <t>-2</t>
    </r>
  </si>
  <si>
    <r>
      <t>4.08x10</t>
    </r>
    <r>
      <rPr>
        <b/>
        <vertAlign val="superscript"/>
        <sz val="12"/>
        <color indexed="8"/>
        <rFont val="Calibri"/>
        <family val="2"/>
      </rPr>
      <t>-1</t>
    </r>
  </si>
  <si>
    <r>
      <t>2.10x10</t>
    </r>
    <r>
      <rPr>
        <b/>
        <vertAlign val="superscript"/>
        <sz val="12"/>
        <color indexed="8"/>
        <rFont val="Calibri"/>
        <family val="2"/>
      </rPr>
      <t>-2</t>
    </r>
  </si>
  <si>
    <r>
      <t>1.46x10</t>
    </r>
    <r>
      <rPr>
        <b/>
        <vertAlign val="superscript"/>
        <sz val="12"/>
        <color indexed="8"/>
        <rFont val="Calibri"/>
        <family val="2"/>
      </rPr>
      <t>-3</t>
    </r>
  </si>
  <si>
    <r>
      <t>6.92x10</t>
    </r>
    <r>
      <rPr>
        <b/>
        <vertAlign val="superscript"/>
        <sz val="12"/>
        <color indexed="8"/>
        <rFont val="Calibri"/>
        <family val="2"/>
      </rPr>
      <t>-2</t>
    </r>
  </si>
  <si>
    <r>
      <t>1.53x10</t>
    </r>
    <r>
      <rPr>
        <b/>
        <vertAlign val="superscript"/>
        <sz val="12"/>
        <color indexed="8"/>
        <rFont val="Calibri"/>
        <family val="2"/>
      </rPr>
      <t>-1</t>
    </r>
  </si>
  <si>
    <r>
      <t>4.85x10</t>
    </r>
    <r>
      <rPr>
        <b/>
        <vertAlign val="superscript"/>
        <sz val="12"/>
        <color indexed="8"/>
        <rFont val="Calibri"/>
        <family val="2"/>
      </rPr>
      <t>-3</t>
    </r>
  </si>
  <si>
    <r>
      <t>2.22x10</t>
    </r>
    <r>
      <rPr>
        <b/>
        <vertAlign val="superscript"/>
        <sz val="12"/>
        <color indexed="8"/>
        <rFont val="Calibri"/>
        <family val="2"/>
      </rPr>
      <t>-2</t>
    </r>
  </si>
  <si>
    <t>SEM</t>
  </si>
  <si>
    <t>&lt;0.0001</t>
  </si>
  <si>
    <t>Sample Size</t>
  </si>
  <si>
    <t>Transcriptome</t>
  </si>
  <si>
    <t>//</t>
  </si>
  <si>
    <t>Note:</t>
  </si>
  <si>
    <t>Δ-score genes</t>
  </si>
  <si>
    <t>Δ-score subproteome</t>
  </si>
  <si>
    <t>Full Dataset</t>
  </si>
  <si>
    <t>The p-value was computed by building a one-tailed null model for each subproteome (see Methods, and Supplementary Figure 9).</t>
  </si>
  <si>
    <t>The p-value was computed by building a one-tailed null model for each subproteome (see Methods, and Supplementary Figure 10).</t>
  </si>
  <si>
    <t>The p-value was computed by building a one-tailed null model for each subproteome (see Methods, and Supplementary Figure 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</si>
</sst>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AFCD-141F-D743-9D09-E531F42026E7}">
  <dimension ref="A1:J88"/>
  <sheetViews>
    <sheetView tabSelected="1" topLeftCell="D1" workbookViewId="0">
      <selection activeCell="J2" sqref="J2"/>
    </sheetView>
  </sheetViews>
  <sheetFormatPr baseColWidth="10" defaultRowHeight="16" x14ac:dyDescent="0.2"/>
  <cols>
    <col min="1" max="1" width="23.33203125" customWidth="1"/>
    <col min="2" max="2" width="18.1640625" customWidth="1"/>
    <col min="3" max="3" width="16.5" customWidth="1"/>
    <col min="4" max="4" width="13" customWidth="1"/>
    <col min="5" max="5" width="19.5" customWidth="1"/>
    <col min="6" max="6" width="11.83203125" customWidth="1"/>
    <col min="7" max="8" width="13" customWidth="1"/>
  </cols>
  <sheetData>
    <row r="1" spans="1:10" x14ac:dyDescent="0.2">
      <c r="A1" s="1" t="s">
        <v>79</v>
      </c>
      <c r="B1" s="1" t="s">
        <v>82</v>
      </c>
      <c r="C1" s="1" t="s">
        <v>83</v>
      </c>
      <c r="D1" s="1" t="s">
        <v>114</v>
      </c>
      <c r="E1" s="1" t="s">
        <v>115</v>
      </c>
      <c r="F1" s="1" t="s">
        <v>108</v>
      </c>
      <c r="G1" s="1" t="s">
        <v>90</v>
      </c>
      <c r="H1" s="1" t="s">
        <v>110</v>
      </c>
      <c r="J1" s="1" t="s">
        <v>113</v>
      </c>
    </row>
    <row r="2" spans="1:10" x14ac:dyDescent="0.2">
      <c r="G2" t="s">
        <v>91</v>
      </c>
      <c r="J2" s="5" t="s">
        <v>119</v>
      </c>
    </row>
    <row r="3" spans="1:10" ht="19" x14ac:dyDescent="0.2">
      <c r="A3" s="1" t="s">
        <v>84</v>
      </c>
      <c r="E3" s="1">
        <f>ROUND(-0.015511,2)</f>
        <v>-0.02</v>
      </c>
      <c r="F3" s="1">
        <v>0.06</v>
      </c>
      <c r="G3" s="3" t="s">
        <v>92</v>
      </c>
      <c r="H3" s="1">
        <v>6</v>
      </c>
    </row>
    <row r="4" spans="1:10" x14ac:dyDescent="0.2">
      <c r="A4" t="s">
        <v>4</v>
      </c>
      <c r="B4">
        <v>0.928037391641375</v>
      </c>
      <c r="C4">
        <v>1.02247104271793E-2</v>
      </c>
      <c r="D4">
        <v>0.91781268121419601</v>
      </c>
    </row>
    <row r="5" spans="1:10" x14ac:dyDescent="0.2">
      <c r="A5" t="s">
        <v>3</v>
      </c>
      <c r="B5">
        <v>2.7879074147790901E-2</v>
      </c>
      <c r="C5">
        <v>5.2677961491561502E-2</v>
      </c>
      <c r="D5">
        <v>-2.4798887343770601E-2</v>
      </c>
    </row>
    <row r="6" spans="1:10" x14ac:dyDescent="0.2">
      <c r="A6" t="s">
        <v>0</v>
      </c>
      <c r="B6">
        <v>-3.9154171916034403E-2</v>
      </c>
      <c r="C6">
        <v>4.37369621257514E-2</v>
      </c>
      <c r="D6">
        <v>-8.2891134041785802E-2</v>
      </c>
    </row>
    <row r="7" spans="1:10" x14ac:dyDescent="0.2">
      <c r="A7" t="s">
        <v>1</v>
      </c>
      <c r="B7">
        <v>-0.18966475581054401</v>
      </c>
      <c r="C7">
        <v>2.0438664450764001E-2</v>
      </c>
      <c r="D7">
        <v>-0.21010342026130799</v>
      </c>
    </row>
    <row r="8" spans="1:10" x14ac:dyDescent="0.2">
      <c r="A8" t="s">
        <v>2</v>
      </c>
      <c r="B8">
        <v>-0.22653310817244199</v>
      </c>
      <c r="C8">
        <v>1.82114457998859E-2</v>
      </c>
      <c r="D8">
        <v>-0.244744553972328</v>
      </c>
    </row>
    <row r="9" spans="1:10" x14ac:dyDescent="0.2">
      <c r="A9" t="s">
        <v>5</v>
      </c>
      <c r="B9">
        <v>-0.37292984046335997</v>
      </c>
      <c r="C9">
        <v>7.5408692718334294E-2</v>
      </c>
      <c r="D9">
        <v>-0.44833853318169398</v>
      </c>
    </row>
    <row r="10" spans="1:10" ht="19" x14ac:dyDescent="0.2">
      <c r="A10" s="1" t="s">
        <v>85</v>
      </c>
      <c r="E10" s="1">
        <f>ROUND(0.216649,2)</f>
        <v>0.22</v>
      </c>
      <c r="F10" s="1">
        <v>0.06</v>
      </c>
      <c r="G10" s="3" t="s">
        <v>93</v>
      </c>
      <c r="H10" s="1">
        <v>6</v>
      </c>
    </row>
    <row r="11" spans="1:10" x14ac:dyDescent="0.2">
      <c r="A11" t="s">
        <v>7</v>
      </c>
      <c r="B11">
        <v>0.75775463411200505</v>
      </c>
      <c r="C11">
        <v>-0.11345716955241</v>
      </c>
      <c r="D11">
        <v>0.87121180366441597</v>
      </c>
    </row>
    <row r="12" spans="1:10" x14ac:dyDescent="0.2">
      <c r="A12" t="s">
        <v>6</v>
      </c>
      <c r="B12">
        <v>0.52723855022922905</v>
      </c>
      <c r="C12">
        <v>-0.13516496006753601</v>
      </c>
      <c r="D12">
        <v>0.66240351029676603</v>
      </c>
    </row>
    <row r="13" spans="1:10" x14ac:dyDescent="0.2">
      <c r="A13" t="s">
        <v>9</v>
      </c>
      <c r="B13">
        <v>2.4831026538951299E-2</v>
      </c>
      <c r="C13">
        <v>2.8541814284816801E-2</v>
      </c>
      <c r="D13">
        <v>-3.7107877458655001E-3</v>
      </c>
    </row>
    <row r="14" spans="1:10" x14ac:dyDescent="0.2">
      <c r="A14" t="s">
        <v>8</v>
      </c>
      <c r="B14">
        <v>-5.61015544795384E-2</v>
      </c>
      <c r="C14">
        <v>-4.3698266038761802E-3</v>
      </c>
      <c r="D14">
        <v>-5.1731727875662201E-2</v>
      </c>
    </row>
    <row r="15" spans="1:10" x14ac:dyDescent="0.2">
      <c r="A15" t="s">
        <v>11</v>
      </c>
      <c r="B15">
        <v>-9.2629077681773295E-2</v>
      </c>
      <c r="C15">
        <v>-2.6805978357062998E-2</v>
      </c>
      <c r="D15">
        <v>-6.5823099324710199E-2</v>
      </c>
    </row>
    <row r="16" spans="1:10" x14ac:dyDescent="0.2">
      <c r="A16" t="s">
        <v>10</v>
      </c>
      <c r="B16">
        <v>-0.15933449002438199</v>
      </c>
      <c r="C16">
        <v>-4.6876489228416397E-2</v>
      </c>
      <c r="D16">
        <v>-0.112458000795966</v>
      </c>
    </row>
    <row r="17" spans="1:8" ht="19" x14ac:dyDescent="0.2">
      <c r="A17" s="1" t="s">
        <v>86</v>
      </c>
      <c r="E17" s="1">
        <f>ROUND(-0.09712,2)</f>
        <v>-0.1</v>
      </c>
      <c r="F17" s="1">
        <v>0.02</v>
      </c>
      <c r="G17" s="3" t="s">
        <v>94</v>
      </c>
      <c r="H17" s="1">
        <v>68</v>
      </c>
    </row>
    <row r="18" spans="1:8" x14ac:dyDescent="0.2">
      <c r="A18" t="s">
        <v>41</v>
      </c>
      <c r="B18">
        <v>1.55211154865822</v>
      </c>
      <c r="C18">
        <v>-1.48499962750784E-2</v>
      </c>
      <c r="D18">
        <v>1.5669615449333001</v>
      </c>
    </row>
    <row r="19" spans="1:8" x14ac:dyDescent="0.2">
      <c r="A19" t="s">
        <v>35</v>
      </c>
      <c r="B19">
        <v>0.71831001752159396</v>
      </c>
      <c r="C19">
        <v>-7.7104437132082301E-2</v>
      </c>
      <c r="D19">
        <v>0.79541445465367699</v>
      </c>
    </row>
    <row r="20" spans="1:8" x14ac:dyDescent="0.2">
      <c r="A20" t="s">
        <v>53</v>
      </c>
      <c r="B20">
        <v>0.645117121889901</v>
      </c>
      <c r="C20">
        <v>-7.40446829453099E-2</v>
      </c>
      <c r="D20">
        <v>0.71916180483521097</v>
      </c>
    </row>
    <row r="21" spans="1:8" x14ac:dyDescent="0.2">
      <c r="A21" t="s">
        <v>17</v>
      </c>
      <c r="B21">
        <v>0.35871493774633201</v>
      </c>
      <c r="C21">
        <v>-2.8747407017326702E-2</v>
      </c>
      <c r="D21">
        <v>0.38746234476365798</v>
      </c>
    </row>
    <row r="22" spans="1:8" x14ac:dyDescent="0.2">
      <c r="A22" t="s">
        <v>78</v>
      </c>
      <c r="B22">
        <v>0.190040913167872</v>
      </c>
      <c r="C22">
        <v>-6.6247737253936595E-2</v>
      </c>
      <c r="D22">
        <v>0.25628865042180898</v>
      </c>
    </row>
    <row r="23" spans="1:8" x14ac:dyDescent="0.2">
      <c r="A23" t="s">
        <v>46</v>
      </c>
      <c r="B23">
        <v>0.22719292746109901</v>
      </c>
      <c r="C23">
        <v>-1.15683356006304E-2</v>
      </c>
      <c r="D23">
        <v>0.23876126306173001</v>
      </c>
    </row>
    <row r="24" spans="1:8" x14ac:dyDescent="0.2">
      <c r="A24" t="s">
        <v>12</v>
      </c>
      <c r="B24">
        <v>0.16673104754000201</v>
      </c>
      <c r="C24">
        <v>2.8906341815427999E-3</v>
      </c>
      <c r="D24">
        <v>0.163840413358459</v>
      </c>
    </row>
    <row r="25" spans="1:8" x14ac:dyDescent="0.2">
      <c r="A25" t="s">
        <v>59</v>
      </c>
      <c r="B25">
        <v>-3.8118748673607601E-2</v>
      </c>
      <c r="C25">
        <v>-0.16877243749780699</v>
      </c>
      <c r="D25">
        <v>0.130653688824199</v>
      </c>
    </row>
    <row r="26" spans="1:8" x14ac:dyDescent="0.2">
      <c r="A26" t="s">
        <v>77</v>
      </c>
      <c r="B26">
        <v>-3.9184450748321498E-2</v>
      </c>
      <c r="C26">
        <v>-0.16937205128007199</v>
      </c>
      <c r="D26">
        <v>0.13018760053174999</v>
      </c>
    </row>
    <row r="27" spans="1:8" x14ac:dyDescent="0.2">
      <c r="A27" t="s">
        <v>64</v>
      </c>
      <c r="B27">
        <v>0.131496449399785</v>
      </c>
      <c r="C27">
        <v>1.8498652705383499E-2</v>
      </c>
      <c r="D27">
        <v>0.11299779669440201</v>
      </c>
    </row>
    <row r="28" spans="1:8" x14ac:dyDescent="0.2">
      <c r="A28" t="s">
        <v>50</v>
      </c>
      <c r="B28">
        <v>4.48815245583222E-2</v>
      </c>
      <c r="C28">
        <v>-1.4524005034069301E-2</v>
      </c>
      <c r="D28">
        <v>5.94055295923916E-2</v>
      </c>
    </row>
    <row r="29" spans="1:8" x14ac:dyDescent="0.2">
      <c r="A29" t="s">
        <v>40</v>
      </c>
      <c r="B29">
        <v>6.5555973432272693E-2</v>
      </c>
      <c r="C29">
        <v>1.10902541216876E-2</v>
      </c>
      <c r="D29">
        <v>5.4465719310585102E-2</v>
      </c>
    </row>
    <row r="30" spans="1:8" x14ac:dyDescent="0.2">
      <c r="A30" t="s">
        <v>51</v>
      </c>
      <c r="B30">
        <v>-7.60118450582104E-3</v>
      </c>
      <c r="C30">
        <v>-1.21967925441612E-2</v>
      </c>
      <c r="D30">
        <v>4.5956080383402001E-3</v>
      </c>
    </row>
    <row r="31" spans="1:8" x14ac:dyDescent="0.2">
      <c r="A31" t="s">
        <v>25</v>
      </c>
      <c r="B31">
        <v>-0.12743029893174099</v>
      </c>
      <c r="C31">
        <v>-0.13202338321471499</v>
      </c>
      <c r="D31">
        <v>4.5930842829745499E-3</v>
      </c>
    </row>
    <row r="32" spans="1:8" x14ac:dyDescent="0.2">
      <c r="A32" t="s">
        <v>63</v>
      </c>
      <c r="B32">
        <v>-5.0197052946765498E-3</v>
      </c>
      <c r="C32">
        <v>-6.6104280700267804E-4</v>
      </c>
      <c r="D32">
        <v>-4.3586624876738702E-3</v>
      </c>
    </row>
    <row r="33" spans="1:4" x14ac:dyDescent="0.2">
      <c r="A33" t="s">
        <v>18</v>
      </c>
      <c r="B33">
        <v>-2.7941953267525098E-3</v>
      </c>
      <c r="C33">
        <v>5.7988088731123896E-3</v>
      </c>
      <c r="D33">
        <v>-8.5930041998649002E-3</v>
      </c>
    </row>
    <row r="34" spans="1:4" x14ac:dyDescent="0.2">
      <c r="A34" t="s">
        <v>23</v>
      </c>
      <c r="B34">
        <v>-0.11000661391856</v>
      </c>
      <c r="C34">
        <v>-9.8723030909864298E-2</v>
      </c>
      <c r="D34">
        <v>-1.12835830086965E-2</v>
      </c>
    </row>
    <row r="35" spans="1:4" x14ac:dyDescent="0.2">
      <c r="A35" t="s">
        <v>44</v>
      </c>
      <c r="B35">
        <v>-1.4711451105756E-2</v>
      </c>
      <c r="C35">
        <v>-3.1408297161625198E-3</v>
      </c>
      <c r="D35">
        <v>-1.15706213895935E-2</v>
      </c>
    </row>
    <row r="36" spans="1:4" x14ac:dyDescent="0.2">
      <c r="A36" t="s">
        <v>47</v>
      </c>
      <c r="B36">
        <v>-1.04020040351045E-2</v>
      </c>
      <c r="C36">
        <v>5.9604403652479803E-3</v>
      </c>
      <c r="D36">
        <v>-1.6362444400352501E-2</v>
      </c>
    </row>
    <row r="37" spans="1:4" x14ac:dyDescent="0.2">
      <c r="A37" t="s">
        <v>22</v>
      </c>
      <c r="B37">
        <v>-1.4711451105756E-2</v>
      </c>
      <c r="C37">
        <v>8.4297916734310304E-3</v>
      </c>
      <c r="D37">
        <v>-2.31412427791871E-2</v>
      </c>
    </row>
    <row r="38" spans="1:4" x14ac:dyDescent="0.2">
      <c r="A38" t="s">
        <v>31</v>
      </c>
      <c r="B38">
        <v>-1.4711451105756E-2</v>
      </c>
      <c r="C38">
        <v>8.4297916734310304E-3</v>
      </c>
      <c r="D38">
        <v>-2.31412427791871E-2</v>
      </c>
    </row>
    <row r="39" spans="1:4" x14ac:dyDescent="0.2">
      <c r="A39" t="s">
        <v>43</v>
      </c>
      <c r="B39">
        <v>-3.9924906358782798E-2</v>
      </c>
      <c r="C39">
        <v>-1.33896910055225E-2</v>
      </c>
      <c r="D39">
        <v>-2.65352153532602E-2</v>
      </c>
    </row>
    <row r="40" spans="1:4" x14ac:dyDescent="0.2">
      <c r="A40" t="s">
        <v>48</v>
      </c>
      <c r="B40">
        <v>-2.5486497326162299E-2</v>
      </c>
      <c r="C40">
        <v>1.2404932326893E-3</v>
      </c>
      <c r="D40">
        <v>-2.6726990558851599E-2</v>
      </c>
    </row>
    <row r="41" spans="1:4" x14ac:dyDescent="0.2">
      <c r="A41" t="s">
        <v>42</v>
      </c>
      <c r="B41">
        <v>-1.8018749253911101E-2</v>
      </c>
      <c r="C41">
        <v>1.03249027804491E-2</v>
      </c>
      <c r="D41">
        <v>-2.8343652034360199E-2</v>
      </c>
    </row>
    <row r="42" spans="1:4" x14ac:dyDescent="0.2">
      <c r="A42" t="s">
        <v>14</v>
      </c>
      <c r="B42">
        <v>-0.14395075867608101</v>
      </c>
      <c r="C42">
        <v>-0.106896003245948</v>
      </c>
      <c r="D42">
        <v>-3.7054755430132903E-2</v>
      </c>
    </row>
    <row r="43" spans="1:4" x14ac:dyDescent="0.2">
      <c r="A43" t="s">
        <v>20</v>
      </c>
      <c r="B43">
        <v>-5.0265334808443002E-2</v>
      </c>
      <c r="C43">
        <v>3.8213104758979401E-3</v>
      </c>
      <c r="D43">
        <v>-5.4086645284340901E-2</v>
      </c>
    </row>
    <row r="44" spans="1:4" x14ac:dyDescent="0.2">
      <c r="A44" t="s">
        <v>66</v>
      </c>
      <c r="B44">
        <v>-6.25305399480722E-2</v>
      </c>
      <c r="C44">
        <v>-7.88548844477901E-3</v>
      </c>
      <c r="D44">
        <v>-5.4645051503293199E-2</v>
      </c>
    </row>
    <row r="45" spans="1:4" x14ac:dyDescent="0.2">
      <c r="A45" t="s">
        <v>49</v>
      </c>
      <c r="B45">
        <v>-5.61015544795384E-2</v>
      </c>
      <c r="C45">
        <v>4.7593018447700903E-3</v>
      </c>
      <c r="D45">
        <v>-6.0860856324308502E-2</v>
      </c>
    </row>
    <row r="46" spans="1:4" x14ac:dyDescent="0.2">
      <c r="A46" t="s">
        <v>38</v>
      </c>
      <c r="B46">
        <v>-0.12161027594356601</v>
      </c>
      <c r="C46">
        <v>-5.1035027385939E-2</v>
      </c>
      <c r="D46">
        <v>-7.0575248557627396E-2</v>
      </c>
    </row>
    <row r="47" spans="1:4" x14ac:dyDescent="0.2">
      <c r="A47" t="s">
        <v>34</v>
      </c>
      <c r="B47">
        <v>-0.10983125921395399</v>
      </c>
      <c r="C47">
        <v>-2.7371870357227799E-2</v>
      </c>
      <c r="D47">
        <v>-8.2459388856726795E-2</v>
      </c>
    </row>
    <row r="48" spans="1:4" x14ac:dyDescent="0.2">
      <c r="A48" t="s">
        <v>13</v>
      </c>
      <c r="B48">
        <v>-9.6556099951165805E-2</v>
      </c>
      <c r="C48">
        <v>-1.7814494938791501E-3</v>
      </c>
      <c r="D48">
        <v>-9.4774650457286697E-2</v>
      </c>
    </row>
    <row r="49" spans="1:4" x14ac:dyDescent="0.2">
      <c r="A49" t="s">
        <v>62</v>
      </c>
      <c r="B49">
        <v>-0.12607555306929599</v>
      </c>
      <c r="C49">
        <v>-2.9133401540103E-2</v>
      </c>
      <c r="D49">
        <v>-9.6942151529193707E-2</v>
      </c>
    </row>
    <row r="50" spans="1:4" x14ac:dyDescent="0.2">
      <c r="A50" t="s">
        <v>61</v>
      </c>
      <c r="B50">
        <v>-0.13814937385377099</v>
      </c>
      <c r="C50">
        <v>-3.8405132074615399E-2</v>
      </c>
      <c r="D50">
        <v>-9.9744241779156001E-2</v>
      </c>
    </row>
    <row r="51" spans="1:4" x14ac:dyDescent="0.2">
      <c r="A51" t="s">
        <v>19</v>
      </c>
      <c r="B51">
        <v>-9.6555446893466498E-2</v>
      </c>
      <c r="C51">
        <v>2.0104963131961699E-2</v>
      </c>
      <c r="D51">
        <v>-0.116660410025428</v>
      </c>
    </row>
    <row r="52" spans="1:4" x14ac:dyDescent="0.2">
      <c r="A52" t="s">
        <v>74</v>
      </c>
      <c r="B52">
        <v>-0.119312257556059</v>
      </c>
      <c r="C52">
        <v>8.4719368466749708E-3</v>
      </c>
      <c r="D52">
        <v>-0.127784194402734</v>
      </c>
    </row>
    <row r="53" spans="1:4" x14ac:dyDescent="0.2">
      <c r="A53" t="s">
        <v>58</v>
      </c>
      <c r="B53">
        <v>-3.8338050769311502E-2</v>
      </c>
      <c r="C53">
        <v>9.7035933078327599E-2</v>
      </c>
      <c r="D53">
        <v>-0.13537398384763899</v>
      </c>
    </row>
    <row r="54" spans="1:4" x14ac:dyDescent="0.2">
      <c r="A54" t="s">
        <v>27</v>
      </c>
      <c r="B54">
        <v>-9.1152021992134596E-2</v>
      </c>
      <c r="C54">
        <v>4.4425051216185098E-2</v>
      </c>
      <c r="D54">
        <v>-0.13557707320831899</v>
      </c>
    </row>
    <row r="55" spans="1:4" x14ac:dyDescent="0.2">
      <c r="A55" t="s">
        <v>28</v>
      </c>
      <c r="B55">
        <v>-0.15939725139159799</v>
      </c>
      <c r="C55">
        <v>-4.5075087353146004E-3</v>
      </c>
      <c r="D55">
        <v>-0.154889742656283</v>
      </c>
    </row>
    <row r="56" spans="1:4" x14ac:dyDescent="0.2">
      <c r="A56" t="s">
        <v>36</v>
      </c>
      <c r="B56">
        <v>-0.14634942837487599</v>
      </c>
      <c r="C56">
        <v>8.7022148248700297E-3</v>
      </c>
      <c r="D56">
        <v>-0.15505164319974599</v>
      </c>
    </row>
    <row r="57" spans="1:4" x14ac:dyDescent="0.2">
      <c r="A57" t="s">
        <v>52</v>
      </c>
      <c r="B57">
        <v>-0.144441656813842</v>
      </c>
      <c r="C57">
        <v>1.45474017654853E-2</v>
      </c>
      <c r="D57">
        <v>-0.15898905857932799</v>
      </c>
    </row>
    <row r="58" spans="1:4" x14ac:dyDescent="0.2">
      <c r="A58" t="s">
        <v>26</v>
      </c>
      <c r="B58">
        <v>-0.136413671639319</v>
      </c>
      <c r="C58">
        <v>3.5091099676646698E-2</v>
      </c>
      <c r="D58">
        <v>-0.171504771315966</v>
      </c>
    </row>
    <row r="59" spans="1:4" x14ac:dyDescent="0.2">
      <c r="A59" t="s">
        <v>15</v>
      </c>
      <c r="B59">
        <v>-0.19316920249863301</v>
      </c>
      <c r="C59">
        <v>-1.18751384360757E-2</v>
      </c>
      <c r="D59">
        <v>-0.18129406406255699</v>
      </c>
    </row>
    <row r="60" spans="1:4" x14ac:dyDescent="0.2">
      <c r="A60" t="s">
        <v>29</v>
      </c>
      <c r="B60">
        <v>-0.181320760282313</v>
      </c>
      <c r="C60">
        <v>2.36706113383581E-2</v>
      </c>
      <c r="D60">
        <v>-0.20499137162067099</v>
      </c>
    </row>
    <row r="61" spans="1:4" x14ac:dyDescent="0.2">
      <c r="A61" t="s">
        <v>54</v>
      </c>
      <c r="B61">
        <v>-0.22060864301768701</v>
      </c>
      <c r="C61">
        <v>-1.52616756613052E-2</v>
      </c>
      <c r="D61">
        <v>-0.205346967356382</v>
      </c>
    </row>
    <row r="62" spans="1:4" x14ac:dyDescent="0.2">
      <c r="A62" t="s">
        <v>73</v>
      </c>
      <c r="B62">
        <v>-0.163549353622678</v>
      </c>
      <c r="C62">
        <v>5.01229408104217E-2</v>
      </c>
      <c r="D62">
        <v>-0.21367229443309901</v>
      </c>
    </row>
    <row r="63" spans="1:4" x14ac:dyDescent="0.2">
      <c r="A63" t="s">
        <v>55</v>
      </c>
      <c r="B63">
        <v>-0.197810735450721</v>
      </c>
      <c r="C63">
        <v>1.91106486723088E-2</v>
      </c>
      <c r="D63">
        <v>-0.21692138412303</v>
      </c>
    </row>
    <row r="64" spans="1:4" x14ac:dyDescent="0.2">
      <c r="A64" t="s">
        <v>60</v>
      </c>
      <c r="B64">
        <v>-0.220220911318599</v>
      </c>
      <c r="C64">
        <v>8.0516948760439092E-3</v>
      </c>
      <c r="D64">
        <v>-0.22827260619464301</v>
      </c>
    </row>
    <row r="65" spans="1:4" x14ac:dyDescent="0.2">
      <c r="A65" t="s">
        <v>30</v>
      </c>
      <c r="B65">
        <v>-0.184576293878392</v>
      </c>
      <c r="C65">
        <v>4.4912275006779002E-2</v>
      </c>
      <c r="D65">
        <v>-0.229488568885171</v>
      </c>
    </row>
    <row r="66" spans="1:4" x14ac:dyDescent="0.2">
      <c r="A66" t="s">
        <v>37</v>
      </c>
      <c r="B66">
        <v>-0.204960744447197</v>
      </c>
      <c r="C66">
        <v>5.3703328449893999E-2</v>
      </c>
      <c r="D66">
        <v>-0.25866407289709098</v>
      </c>
    </row>
    <row r="67" spans="1:4" x14ac:dyDescent="0.2">
      <c r="A67" t="s">
        <v>69</v>
      </c>
      <c r="B67">
        <v>-0.235970651280663</v>
      </c>
      <c r="C67">
        <v>2.4398744190885901E-2</v>
      </c>
      <c r="D67">
        <v>-0.26036939547154903</v>
      </c>
    </row>
    <row r="68" spans="1:4" x14ac:dyDescent="0.2">
      <c r="A68" t="s">
        <v>56</v>
      </c>
      <c r="B68">
        <v>-0.231631596493308</v>
      </c>
      <c r="C68">
        <v>3.7363751745180598E-2</v>
      </c>
      <c r="D68">
        <v>-0.26899534823848897</v>
      </c>
    </row>
    <row r="69" spans="1:4" x14ac:dyDescent="0.2">
      <c r="A69" t="s">
        <v>21</v>
      </c>
      <c r="B69">
        <v>-0.24755204102572301</v>
      </c>
      <c r="C69">
        <v>2.14794377108086E-2</v>
      </c>
      <c r="D69">
        <v>-0.26903147873653099</v>
      </c>
    </row>
    <row r="70" spans="1:4" x14ac:dyDescent="0.2">
      <c r="A70" t="s">
        <v>39</v>
      </c>
      <c r="B70">
        <v>-0.24814877764691601</v>
      </c>
      <c r="C70">
        <v>3.1615025389932001E-2</v>
      </c>
      <c r="D70">
        <v>-0.279763803036848</v>
      </c>
    </row>
    <row r="71" spans="1:4" x14ac:dyDescent="0.2">
      <c r="A71" t="s">
        <v>16</v>
      </c>
      <c r="B71">
        <v>-0.26555435817553802</v>
      </c>
      <c r="C71">
        <v>1.7463893981042901E-2</v>
      </c>
      <c r="D71">
        <v>-0.283018252156581</v>
      </c>
    </row>
    <row r="72" spans="1:4" x14ac:dyDescent="0.2">
      <c r="A72" t="s">
        <v>76</v>
      </c>
      <c r="B72">
        <v>-0.22823377098443001</v>
      </c>
      <c r="C72">
        <v>5.7852762875206298E-2</v>
      </c>
      <c r="D72">
        <v>-0.286086533859637</v>
      </c>
    </row>
    <row r="73" spans="1:4" x14ac:dyDescent="0.2">
      <c r="A73" t="s">
        <v>45</v>
      </c>
      <c r="B73">
        <v>-0.28216193819344798</v>
      </c>
      <c r="C73">
        <v>1.5240434652041701E-2</v>
      </c>
      <c r="D73">
        <v>-0.29740237284548998</v>
      </c>
    </row>
    <row r="74" spans="1:4" x14ac:dyDescent="0.2">
      <c r="A74" t="s">
        <v>72</v>
      </c>
      <c r="B74">
        <v>-0.30071117007783499</v>
      </c>
      <c r="C74">
        <v>-2.10884591816141E-3</v>
      </c>
      <c r="D74">
        <v>-0.29860232415967403</v>
      </c>
    </row>
    <row r="75" spans="1:4" x14ac:dyDescent="0.2">
      <c r="A75" t="s">
        <v>70</v>
      </c>
      <c r="B75">
        <v>-0.273953190479648</v>
      </c>
      <c r="C75">
        <v>6.1621379488619898E-2</v>
      </c>
      <c r="D75">
        <v>-0.33557456996826801</v>
      </c>
    </row>
    <row r="76" spans="1:4" x14ac:dyDescent="0.2">
      <c r="A76" t="s">
        <v>65</v>
      </c>
      <c r="B76">
        <v>-0.27084977256508402</v>
      </c>
      <c r="C76">
        <v>9.9675162405933507E-2</v>
      </c>
      <c r="D76">
        <v>-0.37052493497101802</v>
      </c>
    </row>
    <row r="77" spans="1:4" x14ac:dyDescent="0.2">
      <c r="A77" t="s">
        <v>57</v>
      </c>
      <c r="B77">
        <v>-0.27019410159350998</v>
      </c>
      <c r="C77">
        <v>0.103955697212873</v>
      </c>
      <c r="D77">
        <v>-0.37414979880638399</v>
      </c>
    </row>
    <row r="78" spans="1:4" x14ac:dyDescent="0.2">
      <c r="A78" t="s">
        <v>32</v>
      </c>
      <c r="B78">
        <v>-0.40798204788440101</v>
      </c>
      <c r="C78">
        <v>-1.7095291082883102E-2</v>
      </c>
      <c r="D78">
        <v>-0.39088675680151802</v>
      </c>
    </row>
    <row r="79" spans="1:4" x14ac:dyDescent="0.2">
      <c r="A79" t="s">
        <v>71</v>
      </c>
      <c r="B79">
        <v>-0.31420116531001502</v>
      </c>
      <c r="C79">
        <v>7.7210352570663998E-2</v>
      </c>
      <c r="D79">
        <v>-0.39141151788067902</v>
      </c>
    </row>
    <row r="80" spans="1:4" x14ac:dyDescent="0.2">
      <c r="A80" t="s">
        <v>67</v>
      </c>
      <c r="B80">
        <v>-0.242543779819266</v>
      </c>
      <c r="C80">
        <v>0.16800085696538999</v>
      </c>
      <c r="D80">
        <v>-0.41054463678465603</v>
      </c>
    </row>
    <row r="81" spans="1:8" x14ac:dyDescent="0.2">
      <c r="A81" t="s">
        <v>5</v>
      </c>
      <c r="B81">
        <v>-0.37292984046335997</v>
      </c>
      <c r="C81">
        <v>7.5408692718334294E-2</v>
      </c>
      <c r="D81">
        <v>-0.44833853318169398</v>
      </c>
    </row>
    <row r="82" spans="1:8" x14ac:dyDescent="0.2">
      <c r="A82" t="s">
        <v>68</v>
      </c>
      <c r="B82">
        <v>-0.65687258953940997</v>
      </c>
      <c r="C82">
        <v>-3.1461023982925197E-2</v>
      </c>
      <c r="D82">
        <v>-0.62541156555648503</v>
      </c>
    </row>
    <row r="83" spans="1:8" x14ac:dyDescent="0.2">
      <c r="A83" t="s">
        <v>33</v>
      </c>
      <c r="B83">
        <v>-0.57291278092999898</v>
      </c>
      <c r="C83">
        <v>0.13385944763101401</v>
      </c>
      <c r="D83">
        <v>-0.70677222856101296</v>
      </c>
    </row>
    <row r="84" spans="1:8" x14ac:dyDescent="0.2">
      <c r="A84" t="s">
        <v>75</v>
      </c>
      <c r="B84">
        <v>-0.532406072188504</v>
      </c>
      <c r="C84">
        <v>0.18730603168990001</v>
      </c>
      <c r="D84">
        <v>-0.71971210387840501</v>
      </c>
    </row>
    <row r="85" spans="1:8" x14ac:dyDescent="0.2">
      <c r="A85" t="s">
        <v>24</v>
      </c>
      <c r="B85">
        <v>-0.42034242377076397</v>
      </c>
      <c r="C85">
        <v>0.31777841777596799</v>
      </c>
      <c r="D85">
        <v>-0.73812084154673197</v>
      </c>
    </row>
    <row r="86" spans="1:8" x14ac:dyDescent="0.2">
      <c r="A86" s="1" t="s">
        <v>87</v>
      </c>
      <c r="E86" s="1">
        <f>ROUND(-0.448338533181694,2)</f>
        <v>-0.45</v>
      </c>
      <c r="F86" s="1">
        <v>0.08</v>
      </c>
      <c r="G86" s="4" t="s">
        <v>109</v>
      </c>
      <c r="H86" s="1">
        <v>1</v>
      </c>
    </row>
    <row r="87" spans="1:8" x14ac:dyDescent="0.2">
      <c r="A87" t="s">
        <v>5</v>
      </c>
      <c r="B87">
        <v>-0.37292984046335997</v>
      </c>
      <c r="C87">
        <v>7.5408692718334294E-2</v>
      </c>
      <c r="D87">
        <v>-0.44833853318169398</v>
      </c>
    </row>
    <row r="88" spans="1:8" x14ac:dyDescent="0.2">
      <c r="A88" s="1" t="s">
        <v>111</v>
      </c>
      <c r="E88" s="1">
        <f>ROUND(-0.0112,3)</f>
        <v>-1.0999999999999999E-2</v>
      </c>
      <c r="F88" s="1">
        <v>1E-3</v>
      </c>
      <c r="G88" s="1" t="s">
        <v>112</v>
      </c>
      <c r="H88" s="1" t="s">
        <v>116</v>
      </c>
    </row>
  </sheetData>
  <sortState ref="A18:D85">
    <sortCondition descending="1" ref="D18:D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DD68-4858-1645-837B-D17C32B414DC}">
  <dimension ref="A1:J88"/>
  <sheetViews>
    <sheetView topLeftCell="D1" workbookViewId="0">
      <selection activeCell="J2" sqref="J2"/>
    </sheetView>
  </sheetViews>
  <sheetFormatPr baseColWidth="10" defaultRowHeight="16" x14ac:dyDescent="0.2"/>
  <cols>
    <col min="1" max="1" width="17.6640625" customWidth="1"/>
    <col min="2" max="2" width="20" customWidth="1"/>
    <col min="3" max="3" width="16.33203125" customWidth="1"/>
    <col min="4" max="4" width="12.33203125" customWidth="1"/>
    <col min="5" max="5" width="19.33203125" customWidth="1"/>
    <col min="7" max="7" width="14" customWidth="1"/>
    <col min="8" max="8" width="13" customWidth="1"/>
  </cols>
  <sheetData>
    <row r="1" spans="1:10" x14ac:dyDescent="0.2">
      <c r="A1" s="1" t="s">
        <v>79</v>
      </c>
      <c r="B1" s="1" t="s">
        <v>80</v>
      </c>
      <c r="C1" s="1" t="s">
        <v>88</v>
      </c>
      <c r="D1" s="1" t="s">
        <v>114</v>
      </c>
      <c r="E1" s="1" t="s">
        <v>115</v>
      </c>
      <c r="F1" s="1" t="s">
        <v>108</v>
      </c>
      <c r="G1" s="1" t="s">
        <v>90</v>
      </c>
      <c r="H1" s="1" t="s">
        <v>110</v>
      </c>
      <c r="J1" s="1" t="s">
        <v>113</v>
      </c>
    </row>
    <row r="2" spans="1:10" x14ac:dyDescent="0.2">
      <c r="G2" t="s">
        <v>91</v>
      </c>
      <c r="J2" s="5" t="s">
        <v>117</v>
      </c>
    </row>
    <row r="3" spans="1:10" ht="19" x14ac:dyDescent="0.2">
      <c r="A3" s="1" t="s">
        <v>84</v>
      </c>
      <c r="E3" s="1">
        <f>ROUND(-0.157139,2)</f>
        <v>-0.16</v>
      </c>
      <c r="F3" s="1">
        <v>0.02</v>
      </c>
      <c r="G3" s="3" t="s">
        <v>98</v>
      </c>
      <c r="H3" s="1">
        <v>6</v>
      </c>
    </row>
    <row r="4" spans="1:10" x14ac:dyDescent="0.2">
      <c r="A4" t="s">
        <v>4</v>
      </c>
      <c r="B4">
        <v>-5.9853660024343797E-3</v>
      </c>
      <c r="C4">
        <v>1.02247104271793E-2</v>
      </c>
      <c r="D4">
        <v>-1.6210076429613699E-2</v>
      </c>
    </row>
    <row r="5" spans="1:10" x14ac:dyDescent="0.2">
      <c r="A5" t="s">
        <v>0</v>
      </c>
      <c r="B5">
        <v>-4.4441598620956903E-2</v>
      </c>
      <c r="C5">
        <v>4.37369621257514E-2</v>
      </c>
      <c r="D5">
        <v>-8.8178560746708295E-2</v>
      </c>
    </row>
    <row r="6" spans="1:10" x14ac:dyDescent="0.2">
      <c r="A6" t="s">
        <v>2</v>
      </c>
      <c r="B6">
        <v>-0.12811445154461501</v>
      </c>
      <c r="C6">
        <v>1.82114457998859E-2</v>
      </c>
      <c r="D6">
        <v>-0.14632589734449999</v>
      </c>
    </row>
    <row r="7" spans="1:10" x14ac:dyDescent="0.2">
      <c r="A7" t="s">
        <v>1</v>
      </c>
      <c r="B7">
        <v>-0.13216990047018701</v>
      </c>
      <c r="C7">
        <v>2.0438664450764001E-2</v>
      </c>
      <c r="D7">
        <v>-0.15260856492095101</v>
      </c>
    </row>
    <row r="8" spans="1:10" x14ac:dyDescent="0.2">
      <c r="A8" t="s">
        <v>3</v>
      </c>
      <c r="B8">
        <v>-0.121865727592309</v>
      </c>
      <c r="C8">
        <v>5.2677961491561502E-2</v>
      </c>
      <c r="D8">
        <v>-0.174543689083871</v>
      </c>
    </row>
    <row r="9" spans="1:10" x14ac:dyDescent="0.2">
      <c r="A9" t="s">
        <v>5</v>
      </c>
      <c r="B9">
        <v>-0.28955979119820602</v>
      </c>
      <c r="C9">
        <v>7.5408692718334294E-2</v>
      </c>
      <c r="D9">
        <v>-0.36496848391654002</v>
      </c>
    </row>
    <row r="10" spans="1:10" x14ac:dyDescent="0.2">
      <c r="A10" s="1" t="s">
        <v>85</v>
      </c>
      <c r="E10" s="1">
        <f>ROUND(0.463628,2)</f>
        <v>0.46</v>
      </c>
      <c r="F10" s="1">
        <v>0.03</v>
      </c>
      <c r="G10" s="4" t="s">
        <v>109</v>
      </c>
      <c r="H10" s="1">
        <v>6</v>
      </c>
    </row>
    <row r="11" spans="1:10" x14ac:dyDescent="0.2">
      <c r="A11" t="s">
        <v>6</v>
      </c>
      <c r="B11">
        <v>0.89309400778076997</v>
      </c>
      <c r="C11">
        <v>-0.13516496006753601</v>
      </c>
      <c r="D11">
        <v>1.0282589678483001</v>
      </c>
    </row>
    <row r="12" spans="1:10" x14ac:dyDescent="0.2">
      <c r="A12" t="s">
        <v>7</v>
      </c>
      <c r="B12">
        <v>0.72642654810960805</v>
      </c>
      <c r="C12">
        <v>-0.11345716955241</v>
      </c>
      <c r="D12">
        <v>0.83988371766201897</v>
      </c>
    </row>
    <row r="13" spans="1:10" x14ac:dyDescent="0.2">
      <c r="A13" t="s">
        <v>10</v>
      </c>
      <c r="B13">
        <v>0.57696773043735605</v>
      </c>
      <c r="C13">
        <v>-4.6876489228416397E-2</v>
      </c>
      <c r="D13">
        <v>0.62384421966577297</v>
      </c>
    </row>
    <row r="14" spans="1:10" x14ac:dyDescent="0.2">
      <c r="A14" t="s">
        <v>11</v>
      </c>
      <c r="B14">
        <v>0.43379748078108299</v>
      </c>
      <c r="C14">
        <v>-2.6805978357062998E-2</v>
      </c>
      <c r="D14">
        <v>0.46060345913814599</v>
      </c>
    </row>
    <row r="15" spans="1:10" x14ac:dyDescent="0.2">
      <c r="A15" t="s">
        <v>8</v>
      </c>
      <c r="B15">
        <v>-7.3132336389331101E-3</v>
      </c>
      <c r="C15">
        <v>-4.3698266038761802E-3</v>
      </c>
      <c r="D15">
        <v>-2.9434070350569299E-3</v>
      </c>
    </row>
    <row r="16" spans="1:10" x14ac:dyDescent="0.2">
      <c r="A16" t="s">
        <v>9</v>
      </c>
      <c r="B16">
        <v>-0.139334521145351</v>
      </c>
      <c r="C16">
        <v>2.8541814284816801E-2</v>
      </c>
      <c r="D16">
        <v>-0.167876335430167</v>
      </c>
    </row>
    <row r="17" spans="1:8" ht="19" x14ac:dyDescent="0.2">
      <c r="A17" s="1" t="s">
        <v>86</v>
      </c>
      <c r="E17" s="1">
        <f>ROUND(-0.012692,2)</f>
        <v>-0.01</v>
      </c>
      <c r="F17" s="1">
        <v>0.01</v>
      </c>
      <c r="G17" s="3" t="s">
        <v>99</v>
      </c>
      <c r="H17" s="1">
        <v>68</v>
      </c>
    </row>
    <row r="18" spans="1:8" x14ac:dyDescent="0.2">
      <c r="A18" t="s">
        <v>78</v>
      </c>
      <c r="B18">
        <v>0.87663211747681702</v>
      </c>
      <c r="C18">
        <v>-6.6247737253936595E-2</v>
      </c>
      <c r="D18">
        <v>0.94287985473075298</v>
      </c>
    </row>
    <row r="19" spans="1:8" x14ac:dyDescent="0.2">
      <c r="A19" t="s">
        <v>77</v>
      </c>
      <c r="B19">
        <v>0.67479436660033498</v>
      </c>
      <c r="C19">
        <v>-0.16937205128007199</v>
      </c>
      <c r="D19">
        <v>0.84416641788040803</v>
      </c>
    </row>
    <row r="20" spans="1:8" x14ac:dyDescent="0.2">
      <c r="A20" t="s">
        <v>53</v>
      </c>
      <c r="B20">
        <v>0.636757767586002</v>
      </c>
      <c r="C20">
        <v>-7.40446829453099E-2</v>
      </c>
      <c r="D20">
        <v>0.71080245053131197</v>
      </c>
    </row>
    <row r="21" spans="1:8" x14ac:dyDescent="0.2">
      <c r="A21" t="s">
        <v>62</v>
      </c>
      <c r="B21">
        <v>0.65938381923180001</v>
      </c>
      <c r="C21">
        <v>-2.9133401540103E-2</v>
      </c>
      <c r="D21">
        <v>0.68851722077190303</v>
      </c>
    </row>
    <row r="22" spans="1:8" x14ac:dyDescent="0.2">
      <c r="A22" t="s">
        <v>14</v>
      </c>
      <c r="B22">
        <v>0.44311286581630999</v>
      </c>
      <c r="C22">
        <v>-0.106896003245948</v>
      </c>
      <c r="D22">
        <v>0.55000886906225799</v>
      </c>
    </row>
    <row r="23" spans="1:8" x14ac:dyDescent="0.2">
      <c r="A23" t="s">
        <v>28</v>
      </c>
      <c r="B23">
        <v>0.49948288561333798</v>
      </c>
      <c r="C23">
        <v>-4.5075087353146004E-3</v>
      </c>
      <c r="D23">
        <v>0.503990394348652</v>
      </c>
    </row>
    <row r="24" spans="1:8" x14ac:dyDescent="0.2">
      <c r="A24" t="s">
        <v>35</v>
      </c>
      <c r="B24">
        <v>0.25486630608734601</v>
      </c>
      <c r="C24">
        <v>-7.7104437132082301E-2</v>
      </c>
      <c r="D24">
        <v>0.33197074321942799</v>
      </c>
    </row>
    <row r="25" spans="1:8" x14ac:dyDescent="0.2">
      <c r="A25" t="s">
        <v>61</v>
      </c>
      <c r="B25">
        <v>0.27531677885518002</v>
      </c>
      <c r="C25">
        <v>-3.8405132074615399E-2</v>
      </c>
      <c r="D25">
        <v>0.31372191092979601</v>
      </c>
    </row>
    <row r="26" spans="1:8" x14ac:dyDescent="0.2">
      <c r="A26" t="s">
        <v>15</v>
      </c>
      <c r="B26">
        <v>0.291491590270965</v>
      </c>
      <c r="C26">
        <v>-1.18751384360757E-2</v>
      </c>
      <c r="D26">
        <v>0.30336672870704101</v>
      </c>
    </row>
    <row r="27" spans="1:8" x14ac:dyDescent="0.2">
      <c r="A27" t="s">
        <v>38</v>
      </c>
      <c r="B27">
        <v>0.23050809647741799</v>
      </c>
      <c r="C27">
        <v>-5.1035027385939E-2</v>
      </c>
      <c r="D27">
        <v>0.281543123863357</v>
      </c>
    </row>
    <row r="28" spans="1:8" x14ac:dyDescent="0.2">
      <c r="A28" t="s">
        <v>34</v>
      </c>
      <c r="B28">
        <v>0.17226397172347599</v>
      </c>
      <c r="C28">
        <v>-2.7371870357227799E-2</v>
      </c>
      <c r="D28">
        <v>0.19963584208070401</v>
      </c>
    </row>
    <row r="29" spans="1:8" x14ac:dyDescent="0.2">
      <c r="A29" t="s">
        <v>25</v>
      </c>
      <c r="B29">
        <v>6.6216092649983196E-2</v>
      </c>
      <c r="C29">
        <v>-0.13202338321471499</v>
      </c>
      <c r="D29">
        <v>0.19823947586469801</v>
      </c>
    </row>
    <row r="30" spans="1:8" x14ac:dyDescent="0.2">
      <c r="A30" t="s">
        <v>69</v>
      </c>
      <c r="B30">
        <v>0.21302668161528099</v>
      </c>
      <c r="C30">
        <v>2.4398744190885901E-2</v>
      </c>
      <c r="D30">
        <v>0.18862793742439499</v>
      </c>
    </row>
    <row r="31" spans="1:8" x14ac:dyDescent="0.2">
      <c r="A31" t="s">
        <v>17</v>
      </c>
      <c r="B31">
        <v>0.158422117247043</v>
      </c>
      <c r="C31">
        <v>-2.8747407017326702E-2</v>
      </c>
      <c r="D31">
        <v>0.18716952426437</v>
      </c>
    </row>
    <row r="32" spans="1:8" x14ac:dyDescent="0.2">
      <c r="A32" t="s">
        <v>43</v>
      </c>
      <c r="B32">
        <v>0.15389499728693901</v>
      </c>
      <c r="C32">
        <v>-1.33896910055225E-2</v>
      </c>
      <c r="D32">
        <v>0.16728468829246201</v>
      </c>
    </row>
    <row r="33" spans="1:4" x14ac:dyDescent="0.2">
      <c r="A33" t="s">
        <v>54</v>
      </c>
      <c r="B33">
        <v>0.14400979304070999</v>
      </c>
      <c r="C33">
        <v>-1.52616756613052E-2</v>
      </c>
      <c r="D33">
        <v>0.159271468702016</v>
      </c>
    </row>
    <row r="34" spans="1:4" x14ac:dyDescent="0.2">
      <c r="A34" t="s">
        <v>59</v>
      </c>
      <c r="B34">
        <v>-2.9786362831483199E-2</v>
      </c>
      <c r="C34">
        <v>-0.16877243749780699</v>
      </c>
      <c r="D34">
        <v>0.13898607466632401</v>
      </c>
    </row>
    <row r="35" spans="1:4" x14ac:dyDescent="0.2">
      <c r="A35" t="s">
        <v>66</v>
      </c>
      <c r="B35">
        <v>9.07887136967747E-2</v>
      </c>
      <c r="C35">
        <v>-7.88548844477901E-3</v>
      </c>
      <c r="D35">
        <v>9.8674202141553702E-2</v>
      </c>
    </row>
    <row r="36" spans="1:4" x14ac:dyDescent="0.2">
      <c r="A36" t="s">
        <v>50</v>
      </c>
      <c r="B36">
        <v>7.3375130346869905E-2</v>
      </c>
      <c r="C36">
        <v>-1.4524005034069301E-2</v>
      </c>
      <c r="D36">
        <v>8.78991353809392E-2</v>
      </c>
    </row>
    <row r="37" spans="1:4" x14ac:dyDescent="0.2">
      <c r="A37" t="s">
        <v>32</v>
      </c>
      <c r="B37">
        <v>3.5841246999264199E-2</v>
      </c>
      <c r="C37">
        <v>-1.7095291082883102E-2</v>
      </c>
      <c r="D37">
        <v>5.2936538082147398E-2</v>
      </c>
    </row>
    <row r="38" spans="1:4" x14ac:dyDescent="0.2">
      <c r="A38" t="s">
        <v>45</v>
      </c>
      <c r="B38">
        <v>4.3106721716725999E-2</v>
      </c>
      <c r="C38">
        <v>1.5240434652041701E-2</v>
      </c>
      <c r="D38">
        <v>2.7866287064684199E-2</v>
      </c>
    </row>
    <row r="39" spans="1:4" x14ac:dyDescent="0.2">
      <c r="A39" t="s">
        <v>36</v>
      </c>
      <c r="B39">
        <v>2.61811548886196E-2</v>
      </c>
      <c r="C39">
        <v>8.7022148248700297E-3</v>
      </c>
      <c r="D39">
        <v>1.7478940063749601E-2</v>
      </c>
    </row>
    <row r="40" spans="1:4" x14ac:dyDescent="0.2">
      <c r="A40" t="s">
        <v>23</v>
      </c>
      <c r="B40">
        <v>-9.3082191109297496E-2</v>
      </c>
      <c r="C40">
        <v>-9.8723030909864298E-2</v>
      </c>
      <c r="D40">
        <v>5.6408398005667699E-3</v>
      </c>
    </row>
    <row r="41" spans="1:4" x14ac:dyDescent="0.2">
      <c r="A41" t="s">
        <v>12</v>
      </c>
      <c r="B41">
        <v>2.6510344744448097E-4</v>
      </c>
      <c r="C41">
        <v>2.8906341815427999E-3</v>
      </c>
      <c r="D41">
        <v>-2.6255307340983199E-3</v>
      </c>
    </row>
    <row r="42" spans="1:4" x14ac:dyDescent="0.2">
      <c r="A42" t="s">
        <v>44</v>
      </c>
      <c r="B42">
        <v>-1.4711451105756E-2</v>
      </c>
      <c r="C42">
        <v>-3.1408297161625198E-3</v>
      </c>
      <c r="D42">
        <v>-1.15706213895935E-2</v>
      </c>
    </row>
    <row r="43" spans="1:4" x14ac:dyDescent="0.2">
      <c r="A43" t="s">
        <v>47</v>
      </c>
      <c r="B43">
        <v>-1.04020040351045E-2</v>
      </c>
      <c r="C43">
        <v>5.9604403652479803E-3</v>
      </c>
      <c r="D43">
        <v>-1.6362444400352501E-2</v>
      </c>
    </row>
    <row r="44" spans="1:4" x14ac:dyDescent="0.2">
      <c r="A44" t="s">
        <v>41</v>
      </c>
      <c r="B44">
        <v>-3.1219527052723101E-2</v>
      </c>
      <c r="C44">
        <v>-1.48499962750784E-2</v>
      </c>
      <c r="D44">
        <v>-1.6369530777644602E-2</v>
      </c>
    </row>
    <row r="45" spans="1:4" x14ac:dyDescent="0.2">
      <c r="A45" t="s">
        <v>22</v>
      </c>
      <c r="B45">
        <v>-1.4711451105756E-2</v>
      </c>
      <c r="C45">
        <v>8.4297916734310304E-3</v>
      </c>
      <c r="D45">
        <v>-2.31412427791871E-2</v>
      </c>
    </row>
    <row r="46" spans="1:4" x14ac:dyDescent="0.2">
      <c r="A46" t="s">
        <v>31</v>
      </c>
      <c r="B46">
        <v>-1.4711451105756E-2</v>
      </c>
      <c r="C46">
        <v>8.4297916734310304E-3</v>
      </c>
      <c r="D46">
        <v>-2.31412427791871E-2</v>
      </c>
    </row>
    <row r="47" spans="1:4" x14ac:dyDescent="0.2">
      <c r="A47" t="s">
        <v>48</v>
      </c>
      <c r="B47">
        <v>-2.5486497326162299E-2</v>
      </c>
      <c r="C47">
        <v>1.2404932326893E-3</v>
      </c>
      <c r="D47">
        <v>-2.6726990558851599E-2</v>
      </c>
    </row>
    <row r="48" spans="1:4" x14ac:dyDescent="0.2">
      <c r="A48" t="s">
        <v>42</v>
      </c>
      <c r="B48">
        <v>-1.8018749253911101E-2</v>
      </c>
      <c r="C48">
        <v>1.03249027804491E-2</v>
      </c>
      <c r="D48">
        <v>-2.8343652034360199E-2</v>
      </c>
    </row>
    <row r="49" spans="1:4" x14ac:dyDescent="0.2">
      <c r="A49" t="s">
        <v>46</v>
      </c>
      <c r="B49">
        <v>-4.5385503032532797E-2</v>
      </c>
      <c r="C49">
        <v>-1.15683356006304E-2</v>
      </c>
      <c r="D49">
        <v>-3.3817167431902301E-2</v>
      </c>
    </row>
    <row r="50" spans="1:4" x14ac:dyDescent="0.2">
      <c r="A50" t="s">
        <v>20</v>
      </c>
      <c r="B50">
        <v>-3.3290688853910802E-2</v>
      </c>
      <c r="C50">
        <v>3.8213104758979401E-3</v>
      </c>
      <c r="D50">
        <v>-3.7111999329808701E-2</v>
      </c>
    </row>
    <row r="51" spans="1:4" x14ac:dyDescent="0.2">
      <c r="A51" t="s">
        <v>51</v>
      </c>
      <c r="B51">
        <v>-5.6338906566659297E-2</v>
      </c>
      <c r="C51">
        <v>-1.21967925441612E-2</v>
      </c>
      <c r="D51">
        <v>-4.4142114022498E-2</v>
      </c>
    </row>
    <row r="52" spans="1:4" x14ac:dyDescent="0.2">
      <c r="A52" t="s">
        <v>74</v>
      </c>
      <c r="B52">
        <v>-4.2181830729902399E-2</v>
      </c>
      <c r="C52">
        <v>8.4719368466749708E-3</v>
      </c>
      <c r="D52">
        <v>-5.0653767576577399E-2</v>
      </c>
    </row>
    <row r="53" spans="1:4" x14ac:dyDescent="0.2">
      <c r="A53" t="s">
        <v>13</v>
      </c>
      <c r="B53">
        <v>-5.2785955089108501E-2</v>
      </c>
      <c r="C53">
        <v>-1.7814494938791501E-3</v>
      </c>
      <c r="D53">
        <v>-5.1004505595229399E-2</v>
      </c>
    </row>
    <row r="54" spans="1:4" x14ac:dyDescent="0.2">
      <c r="A54" t="s">
        <v>40</v>
      </c>
      <c r="B54">
        <v>-4.2207335832748501E-2</v>
      </c>
      <c r="C54">
        <v>1.10902541216876E-2</v>
      </c>
      <c r="D54">
        <v>-5.3297589954436099E-2</v>
      </c>
    </row>
    <row r="55" spans="1:4" x14ac:dyDescent="0.2">
      <c r="A55" t="s">
        <v>64</v>
      </c>
      <c r="B55">
        <v>-4.04177769217842E-2</v>
      </c>
      <c r="C55">
        <v>1.8498652705383499E-2</v>
      </c>
      <c r="D55">
        <v>-5.8916429627167699E-2</v>
      </c>
    </row>
    <row r="56" spans="1:4" x14ac:dyDescent="0.2">
      <c r="A56" t="s">
        <v>49</v>
      </c>
      <c r="B56">
        <v>-5.61015544795384E-2</v>
      </c>
      <c r="C56">
        <v>4.7593018447700903E-3</v>
      </c>
      <c r="D56">
        <v>-6.0860856324308502E-2</v>
      </c>
    </row>
    <row r="57" spans="1:4" x14ac:dyDescent="0.2">
      <c r="A57" t="s">
        <v>29</v>
      </c>
      <c r="B57">
        <v>-7.1839955941905495E-2</v>
      </c>
      <c r="C57">
        <v>2.36706113383581E-2</v>
      </c>
      <c r="D57">
        <v>-9.5510567280263706E-2</v>
      </c>
    </row>
    <row r="58" spans="1:4" x14ac:dyDescent="0.2">
      <c r="A58" t="s">
        <v>18</v>
      </c>
      <c r="B58">
        <v>-9.3437186750789103E-2</v>
      </c>
      <c r="C58">
        <v>5.7988088731123896E-3</v>
      </c>
      <c r="D58">
        <v>-9.9235995623901493E-2</v>
      </c>
    </row>
    <row r="59" spans="1:4" x14ac:dyDescent="0.2">
      <c r="A59" t="s">
        <v>63</v>
      </c>
      <c r="B59">
        <v>-0.142037853905288</v>
      </c>
      <c r="C59">
        <v>-6.6104280700267804E-4</v>
      </c>
      <c r="D59">
        <v>-0.14137681109828601</v>
      </c>
    </row>
    <row r="60" spans="1:4" x14ac:dyDescent="0.2">
      <c r="A60" t="s">
        <v>55</v>
      </c>
      <c r="B60">
        <v>-0.15006519580091099</v>
      </c>
      <c r="C60">
        <v>1.91106486723088E-2</v>
      </c>
      <c r="D60">
        <v>-0.16917584447322001</v>
      </c>
    </row>
    <row r="61" spans="1:4" x14ac:dyDescent="0.2">
      <c r="A61" t="s">
        <v>60</v>
      </c>
      <c r="B61">
        <v>-0.161395526278763</v>
      </c>
      <c r="C61">
        <v>8.0516948760439092E-3</v>
      </c>
      <c r="D61">
        <v>-0.16944722115480701</v>
      </c>
    </row>
    <row r="62" spans="1:4" x14ac:dyDescent="0.2">
      <c r="A62" t="s">
        <v>56</v>
      </c>
      <c r="B62">
        <v>-0.137568626879809</v>
      </c>
      <c r="C62">
        <v>3.7363751745180598E-2</v>
      </c>
      <c r="D62">
        <v>-0.17493237862499</v>
      </c>
    </row>
    <row r="63" spans="1:4" x14ac:dyDescent="0.2">
      <c r="A63" t="s">
        <v>19</v>
      </c>
      <c r="B63">
        <v>-0.18129193449908801</v>
      </c>
      <c r="C63">
        <v>2.0104963131961699E-2</v>
      </c>
      <c r="D63">
        <v>-0.20139689763104901</v>
      </c>
    </row>
    <row r="64" spans="1:4" x14ac:dyDescent="0.2">
      <c r="A64" t="s">
        <v>73</v>
      </c>
      <c r="B64">
        <v>-0.16318263222822199</v>
      </c>
      <c r="C64">
        <v>5.01229408104217E-2</v>
      </c>
      <c r="D64">
        <v>-0.213305573038644</v>
      </c>
    </row>
    <row r="65" spans="1:4" x14ac:dyDescent="0.2">
      <c r="A65" t="s">
        <v>26</v>
      </c>
      <c r="B65">
        <v>-0.18059657159998099</v>
      </c>
      <c r="C65">
        <v>3.5091099676646698E-2</v>
      </c>
      <c r="D65">
        <v>-0.215687671276627</v>
      </c>
    </row>
    <row r="66" spans="1:4" x14ac:dyDescent="0.2">
      <c r="A66" t="s">
        <v>27</v>
      </c>
      <c r="B66">
        <v>-0.17555666139985501</v>
      </c>
      <c r="C66">
        <v>4.4425051216185098E-2</v>
      </c>
      <c r="D66">
        <v>-0.21998171261604099</v>
      </c>
    </row>
    <row r="67" spans="1:4" x14ac:dyDescent="0.2">
      <c r="A67" t="s">
        <v>52</v>
      </c>
      <c r="B67">
        <v>-0.20924183837715599</v>
      </c>
      <c r="C67">
        <v>1.45474017654853E-2</v>
      </c>
      <c r="D67">
        <v>-0.22378924014264101</v>
      </c>
    </row>
    <row r="68" spans="1:4" x14ac:dyDescent="0.2">
      <c r="A68" t="s">
        <v>16</v>
      </c>
      <c r="B68">
        <v>-0.23085214921755801</v>
      </c>
      <c r="C68">
        <v>1.7463893981042901E-2</v>
      </c>
      <c r="D68">
        <v>-0.24831604319860101</v>
      </c>
    </row>
    <row r="69" spans="1:4" x14ac:dyDescent="0.2">
      <c r="A69" t="s">
        <v>21</v>
      </c>
      <c r="B69">
        <v>-0.23409440539524101</v>
      </c>
      <c r="C69">
        <v>2.14794377108086E-2</v>
      </c>
      <c r="D69">
        <v>-0.25557384310604903</v>
      </c>
    </row>
    <row r="70" spans="1:4" x14ac:dyDescent="0.2">
      <c r="A70" t="s">
        <v>72</v>
      </c>
      <c r="B70">
        <v>-0.27178584730539201</v>
      </c>
      <c r="C70">
        <v>-2.10884591816141E-3</v>
      </c>
      <c r="D70">
        <v>-0.269677001387231</v>
      </c>
    </row>
    <row r="71" spans="1:4" x14ac:dyDescent="0.2">
      <c r="A71" t="s">
        <v>57</v>
      </c>
      <c r="B71">
        <v>-0.18018382834466501</v>
      </c>
      <c r="C71">
        <v>0.103955697212873</v>
      </c>
      <c r="D71">
        <v>-0.28413952555753802</v>
      </c>
    </row>
    <row r="72" spans="1:4" x14ac:dyDescent="0.2">
      <c r="A72" t="s">
        <v>30</v>
      </c>
      <c r="B72">
        <v>-0.2424859967885</v>
      </c>
      <c r="C72">
        <v>4.4912275006779002E-2</v>
      </c>
      <c r="D72">
        <v>-0.28739827179527899</v>
      </c>
    </row>
    <row r="73" spans="1:4" x14ac:dyDescent="0.2">
      <c r="A73" t="s">
        <v>37</v>
      </c>
      <c r="B73">
        <v>-0.25444821293817199</v>
      </c>
      <c r="C73">
        <v>5.3703328449893999E-2</v>
      </c>
      <c r="D73">
        <v>-0.308151541388066</v>
      </c>
    </row>
    <row r="74" spans="1:4" x14ac:dyDescent="0.2">
      <c r="A74" t="s">
        <v>70</v>
      </c>
      <c r="B74">
        <v>-0.25253861007525402</v>
      </c>
      <c r="C74">
        <v>6.1621379488619898E-2</v>
      </c>
      <c r="D74">
        <v>-0.31415998956387398</v>
      </c>
    </row>
    <row r="75" spans="1:4" x14ac:dyDescent="0.2">
      <c r="A75" t="s">
        <v>65</v>
      </c>
      <c r="B75">
        <v>-0.22230006923777201</v>
      </c>
      <c r="C75">
        <v>9.9675162405933507E-2</v>
      </c>
      <c r="D75">
        <v>-0.32197523164370501</v>
      </c>
    </row>
    <row r="76" spans="1:4" x14ac:dyDescent="0.2">
      <c r="A76" t="s">
        <v>39</v>
      </c>
      <c r="B76">
        <v>-0.29175936353642401</v>
      </c>
      <c r="C76">
        <v>3.1615025389932001E-2</v>
      </c>
      <c r="D76">
        <v>-0.323374388926356</v>
      </c>
    </row>
    <row r="77" spans="1:4" x14ac:dyDescent="0.2">
      <c r="A77" t="s">
        <v>76</v>
      </c>
      <c r="B77">
        <v>-0.28245250897540097</v>
      </c>
      <c r="C77">
        <v>5.7852762875206298E-2</v>
      </c>
      <c r="D77">
        <v>-0.34030527185060699</v>
      </c>
    </row>
    <row r="78" spans="1:4" x14ac:dyDescent="0.2">
      <c r="A78" t="s">
        <v>5</v>
      </c>
      <c r="B78">
        <v>-0.28955979119820602</v>
      </c>
      <c r="C78">
        <v>7.5408692718334294E-2</v>
      </c>
      <c r="D78">
        <v>-0.36496848391654002</v>
      </c>
    </row>
    <row r="79" spans="1:4" x14ac:dyDescent="0.2">
      <c r="A79" t="s">
        <v>71</v>
      </c>
      <c r="B79">
        <v>-0.31189315096654702</v>
      </c>
      <c r="C79">
        <v>7.7210352570663998E-2</v>
      </c>
      <c r="D79">
        <v>-0.38910350353721102</v>
      </c>
    </row>
    <row r="80" spans="1:4" x14ac:dyDescent="0.2">
      <c r="A80" t="s">
        <v>58</v>
      </c>
      <c r="B80">
        <v>-0.431106582548128</v>
      </c>
      <c r="C80">
        <v>9.7035933078327599E-2</v>
      </c>
      <c r="D80">
        <v>-0.52814251562645598</v>
      </c>
    </row>
    <row r="81" spans="1:8" x14ac:dyDescent="0.2">
      <c r="A81" t="s">
        <v>67</v>
      </c>
      <c r="B81">
        <v>-0.37140460739369602</v>
      </c>
      <c r="C81">
        <v>0.16800085696538999</v>
      </c>
      <c r="D81">
        <v>-0.53940546435908698</v>
      </c>
    </row>
    <row r="82" spans="1:8" x14ac:dyDescent="0.2">
      <c r="A82" t="s">
        <v>33</v>
      </c>
      <c r="B82">
        <v>-0.52428575597853899</v>
      </c>
      <c r="C82">
        <v>0.13385944763101401</v>
      </c>
      <c r="D82">
        <v>-0.65814520360955298</v>
      </c>
    </row>
    <row r="83" spans="1:8" x14ac:dyDescent="0.2">
      <c r="A83" t="s">
        <v>68</v>
      </c>
      <c r="B83">
        <v>-0.69924738265831499</v>
      </c>
      <c r="C83">
        <v>-3.1461023982925197E-2</v>
      </c>
      <c r="D83">
        <v>-0.66778635867539005</v>
      </c>
    </row>
    <row r="84" spans="1:8" x14ac:dyDescent="0.2">
      <c r="A84" t="s">
        <v>75</v>
      </c>
      <c r="B84">
        <v>-0.59478126868391601</v>
      </c>
      <c r="C84">
        <v>0.18730603168990001</v>
      </c>
      <c r="D84">
        <v>-0.78208730037381702</v>
      </c>
    </row>
    <row r="85" spans="1:8" x14ac:dyDescent="0.2">
      <c r="A85" t="s">
        <v>24</v>
      </c>
      <c r="B85">
        <v>-0.59989060757587598</v>
      </c>
      <c r="C85">
        <v>0.31777841777596799</v>
      </c>
      <c r="D85">
        <v>-0.91766902535184403</v>
      </c>
    </row>
    <row r="86" spans="1:8" x14ac:dyDescent="0.2">
      <c r="A86" s="1" t="s">
        <v>87</v>
      </c>
      <c r="E86" s="1">
        <f>ROUND(-0.36496848391654,2)</f>
        <v>-0.36</v>
      </c>
      <c r="F86" s="1">
        <v>0.03</v>
      </c>
      <c r="G86" s="4" t="s">
        <v>109</v>
      </c>
      <c r="H86" s="1">
        <v>1</v>
      </c>
    </row>
    <row r="87" spans="1:8" x14ac:dyDescent="0.2">
      <c r="A87" t="s">
        <v>5</v>
      </c>
      <c r="B87">
        <v>-0.28955979119820602</v>
      </c>
      <c r="C87">
        <v>7.5408692718334294E-2</v>
      </c>
      <c r="D87">
        <v>-0.36496848391654002</v>
      </c>
    </row>
    <row r="88" spans="1:8" x14ac:dyDescent="0.2">
      <c r="A88" s="1" t="s">
        <v>111</v>
      </c>
      <c r="E88" s="1">
        <v>-3.3000000000000002E-2</v>
      </c>
      <c r="F88" s="1">
        <v>3.0000000000000001E-3</v>
      </c>
      <c r="G88" s="1" t="s">
        <v>112</v>
      </c>
      <c r="H88" s="1" t="s">
        <v>116</v>
      </c>
    </row>
  </sheetData>
  <sortState ref="A18:D85">
    <sortCondition descending="1" ref="D18:D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F89B-F066-724A-B251-F19A5156912B}">
  <dimension ref="A1:J88"/>
  <sheetViews>
    <sheetView topLeftCell="H1" workbookViewId="0">
      <selection activeCell="J2" sqref="J2"/>
    </sheetView>
  </sheetViews>
  <sheetFormatPr baseColWidth="10" defaultRowHeight="16" x14ac:dyDescent="0.2"/>
  <cols>
    <col min="1" max="1" width="20.83203125" customWidth="1"/>
    <col min="2" max="2" width="17.33203125" customWidth="1"/>
    <col min="3" max="3" width="17.6640625" customWidth="1"/>
    <col min="4" max="4" width="12.6640625" customWidth="1"/>
    <col min="5" max="5" width="19" customWidth="1"/>
    <col min="7" max="7" width="14.33203125" customWidth="1"/>
    <col min="8" max="8" width="13" customWidth="1"/>
  </cols>
  <sheetData>
    <row r="1" spans="1:10" x14ac:dyDescent="0.2">
      <c r="A1" s="1" t="s">
        <v>79</v>
      </c>
      <c r="B1" s="1" t="s">
        <v>89</v>
      </c>
      <c r="C1" s="1" t="s">
        <v>88</v>
      </c>
      <c r="D1" s="1" t="s">
        <v>114</v>
      </c>
      <c r="E1" s="1" t="s">
        <v>115</v>
      </c>
      <c r="F1" s="1" t="s">
        <v>108</v>
      </c>
      <c r="G1" s="1" t="s">
        <v>90</v>
      </c>
      <c r="H1" s="1" t="s">
        <v>110</v>
      </c>
      <c r="J1" s="1" t="s">
        <v>113</v>
      </c>
    </row>
    <row r="2" spans="1:10" x14ac:dyDescent="0.2">
      <c r="G2" t="s">
        <v>91</v>
      </c>
      <c r="J2" s="5" t="s">
        <v>118</v>
      </c>
    </row>
    <row r="3" spans="1:10" ht="19" x14ac:dyDescent="0.2">
      <c r="A3" s="1" t="s">
        <v>84</v>
      </c>
      <c r="E3" s="1">
        <f>ROUND(-0.135384,2)</f>
        <v>-0.14000000000000001</v>
      </c>
      <c r="F3" s="1">
        <v>0.02</v>
      </c>
      <c r="G3" s="3" t="s">
        <v>102</v>
      </c>
      <c r="H3" s="1">
        <v>6</v>
      </c>
    </row>
    <row r="4" spans="1:10" x14ac:dyDescent="0.2">
      <c r="A4" t="s">
        <v>4</v>
      </c>
      <c r="B4">
        <v>0.27396198999999999</v>
      </c>
      <c r="C4">
        <v>1.022471E-2</v>
      </c>
      <c r="D4">
        <v>0.26373728000000002</v>
      </c>
    </row>
    <row r="5" spans="1:10" x14ac:dyDescent="0.2">
      <c r="A5" t="s">
        <v>1</v>
      </c>
      <c r="B5">
        <v>-8.6226899999999995E-2</v>
      </c>
      <c r="C5">
        <v>2.0438660000000001E-2</v>
      </c>
      <c r="D5">
        <v>-0.1066656</v>
      </c>
    </row>
    <row r="6" spans="1:10" x14ac:dyDescent="0.2">
      <c r="A6" t="s">
        <v>0</v>
      </c>
      <c r="B6">
        <v>-0.11375300000000001</v>
      </c>
      <c r="C6">
        <v>4.3736959999999998E-2</v>
      </c>
      <c r="D6">
        <v>-0.15748999999999999</v>
      </c>
    </row>
    <row r="7" spans="1:10" x14ac:dyDescent="0.2">
      <c r="A7" t="s">
        <v>3</v>
      </c>
      <c r="B7">
        <v>-0.12186569999999999</v>
      </c>
      <c r="C7">
        <v>5.2677960000000003E-2</v>
      </c>
      <c r="D7">
        <v>-0.1745437</v>
      </c>
    </row>
    <row r="8" spans="1:10" x14ac:dyDescent="0.2">
      <c r="A8" t="s">
        <v>2</v>
      </c>
      <c r="B8">
        <v>-0.20492540000000001</v>
      </c>
      <c r="C8">
        <v>1.8211450000000001E-2</v>
      </c>
      <c r="D8">
        <v>-0.2231368</v>
      </c>
    </row>
    <row r="9" spans="1:10" x14ac:dyDescent="0.2">
      <c r="A9" t="s">
        <v>5</v>
      </c>
      <c r="B9">
        <v>-0.33879389999999998</v>
      </c>
      <c r="C9">
        <v>7.540869E-2</v>
      </c>
      <c r="D9">
        <v>-0.41420259999999998</v>
      </c>
    </row>
    <row r="10" spans="1:10" ht="19" x14ac:dyDescent="0.2">
      <c r="A10" s="1" t="s">
        <v>85</v>
      </c>
      <c r="E10" s="1">
        <f>ROUND(0.106905,3)</f>
        <v>0.107</v>
      </c>
      <c r="F10" s="1">
        <v>2.5000000000000001E-2</v>
      </c>
      <c r="G10" s="3" t="s">
        <v>103</v>
      </c>
      <c r="H10" s="1">
        <v>6</v>
      </c>
    </row>
    <row r="11" spans="1:10" x14ac:dyDescent="0.2">
      <c r="A11" t="s">
        <v>6</v>
      </c>
      <c r="B11">
        <v>0.36364703999999998</v>
      </c>
      <c r="C11">
        <v>-0.13516500000000001</v>
      </c>
      <c r="D11">
        <v>0.49881199999999998</v>
      </c>
    </row>
    <row r="12" spans="1:10" x14ac:dyDescent="0.2">
      <c r="A12" t="s">
        <v>7</v>
      </c>
      <c r="B12">
        <v>0.32993317</v>
      </c>
      <c r="C12">
        <v>-0.11345719999999999</v>
      </c>
      <c r="D12">
        <v>0.44339033999999999</v>
      </c>
    </row>
    <row r="13" spans="1:10" x14ac:dyDescent="0.2">
      <c r="A13" t="s">
        <v>8</v>
      </c>
      <c r="B13">
        <v>2.2209039999999999E-2</v>
      </c>
      <c r="C13">
        <v>-4.3698000000000001E-3</v>
      </c>
      <c r="D13">
        <v>2.6578870000000001E-2</v>
      </c>
    </row>
    <row r="14" spans="1:10" x14ac:dyDescent="0.2">
      <c r="A14" t="s">
        <v>11</v>
      </c>
      <c r="B14">
        <v>-7.8426099999999999E-2</v>
      </c>
      <c r="C14">
        <v>-2.6806E-2</v>
      </c>
      <c r="D14">
        <v>-5.1620100000000002E-2</v>
      </c>
    </row>
    <row r="15" spans="1:10" x14ac:dyDescent="0.2">
      <c r="A15" t="s">
        <v>10</v>
      </c>
      <c r="B15">
        <v>-0.1426914</v>
      </c>
      <c r="C15">
        <v>-4.6876500000000002E-2</v>
      </c>
      <c r="D15">
        <v>-9.5814899999999995E-2</v>
      </c>
    </row>
    <row r="16" spans="1:10" x14ac:dyDescent="0.2">
      <c r="A16" t="s">
        <v>9</v>
      </c>
      <c r="B16">
        <v>-0.15137249999999999</v>
      </c>
      <c r="C16">
        <v>2.8541810000000001E-2</v>
      </c>
      <c r="D16">
        <v>-0.1799143</v>
      </c>
    </row>
    <row r="17" spans="1:8" ht="19" x14ac:dyDescent="0.2">
      <c r="A17" s="1" t="s">
        <v>86</v>
      </c>
      <c r="E17" s="1">
        <f>ROUND(-0.065196,2)</f>
        <v>-7.0000000000000007E-2</v>
      </c>
      <c r="F17" s="1">
        <v>0.01</v>
      </c>
      <c r="G17" s="3" t="s">
        <v>104</v>
      </c>
      <c r="H17" s="1">
        <v>68</v>
      </c>
    </row>
    <row r="18" spans="1:8" x14ac:dyDescent="0.2">
      <c r="A18" t="s">
        <v>59</v>
      </c>
      <c r="B18">
        <v>1.9822883</v>
      </c>
      <c r="C18">
        <v>-0.16877239999999999</v>
      </c>
      <c r="D18">
        <v>2.1510607300000002</v>
      </c>
    </row>
    <row r="19" spans="1:8" x14ac:dyDescent="0.2">
      <c r="A19" t="s">
        <v>23</v>
      </c>
      <c r="B19">
        <v>1.2884687800000001</v>
      </c>
      <c r="C19">
        <v>-9.8723000000000005E-2</v>
      </c>
      <c r="D19">
        <v>1.38719182</v>
      </c>
    </row>
    <row r="20" spans="1:8" x14ac:dyDescent="0.2">
      <c r="A20" t="s">
        <v>25</v>
      </c>
      <c r="B20">
        <v>1.0268934599999999</v>
      </c>
      <c r="C20">
        <v>-0.13202340000000001</v>
      </c>
      <c r="D20">
        <v>1.15891685</v>
      </c>
    </row>
    <row r="21" spans="1:8" x14ac:dyDescent="0.2">
      <c r="A21" t="s">
        <v>35</v>
      </c>
      <c r="B21">
        <v>0.26771683000000002</v>
      </c>
      <c r="C21">
        <v>-7.7104400000000003E-2</v>
      </c>
      <c r="D21">
        <v>0.34482127000000001</v>
      </c>
    </row>
    <row r="22" spans="1:8" x14ac:dyDescent="0.2">
      <c r="A22" t="s">
        <v>52</v>
      </c>
      <c r="B22">
        <v>0.32993074</v>
      </c>
      <c r="C22">
        <v>1.45474E-2</v>
      </c>
      <c r="D22">
        <v>0.31538334000000001</v>
      </c>
    </row>
    <row r="23" spans="1:8" x14ac:dyDescent="0.2">
      <c r="A23" t="s">
        <v>17</v>
      </c>
      <c r="B23">
        <v>0.23035689000000001</v>
      </c>
      <c r="C23">
        <v>-2.8747399999999999E-2</v>
      </c>
      <c r="D23">
        <v>0.25910430000000001</v>
      </c>
    </row>
    <row r="24" spans="1:8" x14ac:dyDescent="0.2">
      <c r="A24" t="s">
        <v>46</v>
      </c>
      <c r="B24">
        <v>0.18023781</v>
      </c>
      <c r="C24">
        <v>-1.15683E-2</v>
      </c>
      <c r="D24">
        <v>0.19180615000000001</v>
      </c>
    </row>
    <row r="25" spans="1:8" x14ac:dyDescent="0.2">
      <c r="A25" t="s">
        <v>32</v>
      </c>
      <c r="B25">
        <v>0.17133942999999999</v>
      </c>
      <c r="C25">
        <v>-1.7095300000000001E-2</v>
      </c>
      <c r="D25">
        <v>0.18843472</v>
      </c>
    </row>
    <row r="26" spans="1:8" x14ac:dyDescent="0.2">
      <c r="A26" t="s">
        <v>61</v>
      </c>
      <c r="B26">
        <v>0.11907988999999999</v>
      </c>
      <c r="C26">
        <v>-3.8405099999999998E-2</v>
      </c>
      <c r="D26">
        <v>0.15748503</v>
      </c>
    </row>
    <row r="27" spans="1:8" x14ac:dyDescent="0.2">
      <c r="A27" t="s">
        <v>12</v>
      </c>
      <c r="B27">
        <v>0.15649604</v>
      </c>
      <c r="C27">
        <v>2.8906299999999999E-3</v>
      </c>
      <c r="D27">
        <v>0.15360541</v>
      </c>
    </row>
    <row r="28" spans="1:8" x14ac:dyDescent="0.2">
      <c r="A28" t="s">
        <v>48</v>
      </c>
      <c r="B28">
        <v>8.9146929999999999E-2</v>
      </c>
      <c r="C28">
        <v>1.2404899999999999E-3</v>
      </c>
      <c r="D28">
        <v>8.7906440000000002E-2</v>
      </c>
    </row>
    <row r="29" spans="1:8" x14ac:dyDescent="0.2">
      <c r="A29" t="s">
        <v>77</v>
      </c>
      <c r="B29">
        <v>-9.6055500000000002E-2</v>
      </c>
      <c r="C29">
        <v>-0.1693721</v>
      </c>
      <c r="D29">
        <v>7.3316539999999999E-2</v>
      </c>
    </row>
    <row r="30" spans="1:8" x14ac:dyDescent="0.2">
      <c r="A30" t="s">
        <v>34</v>
      </c>
      <c r="B30">
        <v>2.8819529999999999E-2</v>
      </c>
      <c r="C30">
        <v>-2.7371900000000001E-2</v>
      </c>
      <c r="D30">
        <v>5.6191400000000002E-2</v>
      </c>
    </row>
    <row r="31" spans="1:8" x14ac:dyDescent="0.2">
      <c r="A31" t="s">
        <v>53</v>
      </c>
      <c r="B31">
        <v>-2.6750800000000002E-2</v>
      </c>
      <c r="C31">
        <v>-7.4044700000000005E-2</v>
      </c>
      <c r="D31">
        <v>4.7293839999999997E-2</v>
      </c>
    </row>
    <row r="32" spans="1:8" x14ac:dyDescent="0.2">
      <c r="A32" t="s">
        <v>51</v>
      </c>
      <c r="B32">
        <v>3.2643560000000002E-2</v>
      </c>
      <c r="C32">
        <v>-1.2196800000000001E-2</v>
      </c>
      <c r="D32">
        <v>4.4840350000000001E-2</v>
      </c>
    </row>
    <row r="33" spans="1:4" x14ac:dyDescent="0.2">
      <c r="A33" t="s">
        <v>43</v>
      </c>
      <c r="B33">
        <v>-5.3579999999999999E-3</v>
      </c>
      <c r="C33">
        <v>-1.3389699999999999E-2</v>
      </c>
      <c r="D33">
        <v>8.0316899999999993E-3</v>
      </c>
    </row>
    <row r="34" spans="1:4" x14ac:dyDescent="0.2">
      <c r="A34" t="s">
        <v>38</v>
      </c>
      <c r="B34">
        <v>-5.5338999999999999E-2</v>
      </c>
      <c r="C34">
        <v>-5.1034999999999997E-2</v>
      </c>
      <c r="D34">
        <v>-4.3039000000000003E-3</v>
      </c>
    </row>
    <row r="35" spans="1:4" x14ac:dyDescent="0.2">
      <c r="A35" t="s">
        <v>66</v>
      </c>
      <c r="B35">
        <v>-1.5655499999999999E-2</v>
      </c>
      <c r="C35">
        <v>-7.8855000000000001E-3</v>
      </c>
      <c r="D35">
        <v>-7.77E-3</v>
      </c>
    </row>
    <row r="36" spans="1:4" x14ac:dyDescent="0.2">
      <c r="A36" t="s">
        <v>44</v>
      </c>
      <c r="B36">
        <v>-1.4711500000000001E-2</v>
      </c>
      <c r="C36">
        <v>-3.1408E-3</v>
      </c>
      <c r="D36">
        <v>-1.15706E-2</v>
      </c>
    </row>
    <row r="37" spans="1:4" x14ac:dyDescent="0.2">
      <c r="A37" t="s">
        <v>47</v>
      </c>
      <c r="B37">
        <v>-1.0402E-2</v>
      </c>
      <c r="C37">
        <v>5.96044E-3</v>
      </c>
      <c r="D37">
        <v>-1.6362399999999999E-2</v>
      </c>
    </row>
    <row r="38" spans="1:4" x14ac:dyDescent="0.2">
      <c r="A38" t="s">
        <v>41</v>
      </c>
      <c r="B38">
        <v>-3.1219500000000001E-2</v>
      </c>
      <c r="C38">
        <v>-1.485E-2</v>
      </c>
      <c r="D38">
        <v>-1.6369499999999999E-2</v>
      </c>
    </row>
    <row r="39" spans="1:4" x14ac:dyDescent="0.2">
      <c r="A39" t="s">
        <v>40</v>
      </c>
      <c r="B39">
        <v>-6.7085000000000001E-3</v>
      </c>
      <c r="C39">
        <v>1.1090249999999999E-2</v>
      </c>
      <c r="D39">
        <v>-1.77988E-2</v>
      </c>
    </row>
    <row r="40" spans="1:4" x14ac:dyDescent="0.2">
      <c r="A40" t="s">
        <v>22</v>
      </c>
      <c r="B40">
        <v>-1.4711500000000001E-2</v>
      </c>
      <c r="C40">
        <v>8.4297899999999995E-3</v>
      </c>
      <c r="D40">
        <v>-2.3141200000000001E-2</v>
      </c>
    </row>
    <row r="41" spans="1:4" x14ac:dyDescent="0.2">
      <c r="A41" t="s">
        <v>31</v>
      </c>
      <c r="B41">
        <v>-1.4711500000000001E-2</v>
      </c>
      <c r="C41">
        <v>8.4297899999999995E-3</v>
      </c>
      <c r="D41">
        <v>-2.3141200000000001E-2</v>
      </c>
    </row>
    <row r="42" spans="1:4" x14ac:dyDescent="0.2">
      <c r="A42" t="s">
        <v>42</v>
      </c>
      <c r="B42">
        <v>-1.8018699999999999E-2</v>
      </c>
      <c r="C42">
        <v>1.03249E-2</v>
      </c>
      <c r="D42">
        <v>-2.8343699999999999E-2</v>
      </c>
    </row>
    <row r="43" spans="1:4" x14ac:dyDescent="0.2">
      <c r="A43" t="s">
        <v>50</v>
      </c>
      <c r="B43">
        <v>-4.8009000000000003E-2</v>
      </c>
      <c r="C43">
        <v>-1.4524E-2</v>
      </c>
      <c r="D43">
        <v>-3.3485000000000001E-2</v>
      </c>
    </row>
    <row r="44" spans="1:4" x14ac:dyDescent="0.2">
      <c r="A44" t="s">
        <v>49</v>
      </c>
      <c r="B44">
        <v>-2.9998E-2</v>
      </c>
      <c r="C44">
        <v>4.7593000000000002E-3</v>
      </c>
      <c r="D44">
        <v>-3.4757299999999998E-2</v>
      </c>
    </row>
    <row r="45" spans="1:4" x14ac:dyDescent="0.2">
      <c r="A45" t="s">
        <v>78</v>
      </c>
      <c r="B45">
        <v>-0.1048021</v>
      </c>
      <c r="C45">
        <v>-6.6247700000000007E-2</v>
      </c>
      <c r="D45">
        <v>-3.8554400000000003E-2</v>
      </c>
    </row>
    <row r="46" spans="1:4" x14ac:dyDescent="0.2">
      <c r="A46" t="s">
        <v>39</v>
      </c>
      <c r="B46">
        <v>-8.2778000000000001E-3</v>
      </c>
      <c r="C46">
        <v>3.1615030000000002E-2</v>
      </c>
      <c r="D46">
        <v>-3.9892900000000002E-2</v>
      </c>
    </row>
    <row r="47" spans="1:4" x14ac:dyDescent="0.2">
      <c r="A47" t="s">
        <v>74</v>
      </c>
      <c r="B47">
        <v>-3.40559E-2</v>
      </c>
      <c r="C47">
        <v>8.4719400000000007E-3</v>
      </c>
      <c r="D47">
        <v>-4.2527799999999998E-2</v>
      </c>
    </row>
    <row r="48" spans="1:4" x14ac:dyDescent="0.2">
      <c r="A48" t="s">
        <v>62</v>
      </c>
      <c r="B48">
        <v>-8.53265E-2</v>
      </c>
      <c r="C48">
        <v>-2.91334E-2</v>
      </c>
      <c r="D48">
        <v>-5.6193100000000003E-2</v>
      </c>
    </row>
    <row r="49" spans="1:4" x14ac:dyDescent="0.2">
      <c r="A49" t="s">
        <v>14</v>
      </c>
      <c r="B49">
        <v>-0.16360130000000001</v>
      </c>
      <c r="C49">
        <v>-0.106896</v>
      </c>
      <c r="D49">
        <v>-5.67053E-2</v>
      </c>
    </row>
    <row r="50" spans="1:4" x14ac:dyDescent="0.2">
      <c r="A50" t="s">
        <v>13</v>
      </c>
      <c r="B50">
        <v>-8.7041099999999996E-2</v>
      </c>
      <c r="C50">
        <v>-1.7814E-3</v>
      </c>
      <c r="D50">
        <v>-8.5259600000000005E-2</v>
      </c>
    </row>
    <row r="51" spans="1:4" x14ac:dyDescent="0.2">
      <c r="A51" t="s">
        <v>68</v>
      </c>
      <c r="B51">
        <v>-0.1178386</v>
      </c>
      <c r="C51">
        <v>-3.1461000000000003E-2</v>
      </c>
      <c r="D51">
        <v>-8.6377599999999999E-2</v>
      </c>
    </row>
    <row r="52" spans="1:4" x14ac:dyDescent="0.2">
      <c r="A52" t="s">
        <v>58</v>
      </c>
      <c r="B52">
        <v>7.7596499999999999E-3</v>
      </c>
      <c r="C52">
        <v>9.7035930000000006E-2</v>
      </c>
      <c r="D52">
        <v>-8.9276300000000003E-2</v>
      </c>
    </row>
    <row r="53" spans="1:4" x14ac:dyDescent="0.2">
      <c r="A53" t="s">
        <v>20</v>
      </c>
      <c r="B53">
        <v>-8.63482E-2</v>
      </c>
      <c r="C53">
        <v>3.8213100000000001E-3</v>
      </c>
      <c r="D53">
        <v>-9.01695E-2</v>
      </c>
    </row>
    <row r="54" spans="1:4" x14ac:dyDescent="0.2">
      <c r="A54" t="s">
        <v>55</v>
      </c>
      <c r="B54">
        <v>-8.8329599999999994E-2</v>
      </c>
      <c r="C54">
        <v>1.911065E-2</v>
      </c>
      <c r="D54">
        <v>-0.1074402</v>
      </c>
    </row>
    <row r="55" spans="1:4" x14ac:dyDescent="0.2">
      <c r="A55" t="s">
        <v>29</v>
      </c>
      <c r="B55">
        <v>-9.0181700000000004E-2</v>
      </c>
      <c r="C55">
        <v>2.3670610000000002E-2</v>
      </c>
      <c r="D55">
        <v>-0.1138523</v>
      </c>
    </row>
    <row r="56" spans="1:4" x14ac:dyDescent="0.2">
      <c r="A56" t="s">
        <v>27</v>
      </c>
      <c r="B56">
        <v>-7.3386999999999994E-2</v>
      </c>
      <c r="C56">
        <v>4.4425050000000001E-2</v>
      </c>
      <c r="D56">
        <v>-0.117812</v>
      </c>
    </row>
    <row r="57" spans="1:4" x14ac:dyDescent="0.2">
      <c r="A57" t="s">
        <v>69</v>
      </c>
      <c r="B57">
        <v>-9.8771200000000003E-2</v>
      </c>
      <c r="C57">
        <v>2.4398739999999999E-2</v>
      </c>
      <c r="D57">
        <v>-0.12317</v>
      </c>
    </row>
    <row r="58" spans="1:4" x14ac:dyDescent="0.2">
      <c r="A58" t="s">
        <v>60</v>
      </c>
      <c r="B58">
        <v>-0.1231154</v>
      </c>
      <c r="C58">
        <v>8.0516900000000002E-3</v>
      </c>
      <c r="D58">
        <v>-0.13116710000000001</v>
      </c>
    </row>
    <row r="59" spans="1:4" x14ac:dyDescent="0.2">
      <c r="A59" t="s">
        <v>45</v>
      </c>
      <c r="B59">
        <v>-0.1283704</v>
      </c>
      <c r="C59">
        <v>1.5240429999999999E-2</v>
      </c>
      <c r="D59">
        <v>-0.14361090000000001</v>
      </c>
    </row>
    <row r="60" spans="1:4" x14ac:dyDescent="0.2">
      <c r="A60" t="s">
        <v>63</v>
      </c>
      <c r="B60">
        <v>-0.1513533</v>
      </c>
      <c r="C60">
        <v>-6.6100000000000002E-4</v>
      </c>
      <c r="D60">
        <v>-0.1506922</v>
      </c>
    </row>
    <row r="61" spans="1:4" x14ac:dyDescent="0.2">
      <c r="A61" t="s">
        <v>15</v>
      </c>
      <c r="B61">
        <v>-0.17323069999999999</v>
      </c>
      <c r="C61">
        <v>-1.18751E-2</v>
      </c>
      <c r="D61">
        <v>-0.16135550000000001</v>
      </c>
    </row>
    <row r="62" spans="1:4" x14ac:dyDescent="0.2">
      <c r="A62" t="s">
        <v>36</v>
      </c>
      <c r="B62">
        <v>-0.16861660000000001</v>
      </c>
      <c r="C62">
        <v>8.7022100000000002E-3</v>
      </c>
      <c r="D62">
        <v>-0.1773188</v>
      </c>
    </row>
    <row r="63" spans="1:4" x14ac:dyDescent="0.2">
      <c r="A63" t="s">
        <v>54</v>
      </c>
      <c r="B63">
        <v>-0.19666040000000001</v>
      </c>
      <c r="C63">
        <v>-1.52617E-2</v>
      </c>
      <c r="D63">
        <v>-0.1813987</v>
      </c>
    </row>
    <row r="64" spans="1:4" x14ac:dyDescent="0.2">
      <c r="A64" t="s">
        <v>26</v>
      </c>
      <c r="B64">
        <v>-0.16525500000000001</v>
      </c>
      <c r="C64">
        <v>3.50911E-2</v>
      </c>
      <c r="D64">
        <v>-0.2003461</v>
      </c>
    </row>
    <row r="65" spans="1:4" x14ac:dyDescent="0.2">
      <c r="A65" t="s">
        <v>19</v>
      </c>
      <c r="B65">
        <v>-0.19695860000000001</v>
      </c>
      <c r="C65">
        <v>2.0104960000000002E-2</v>
      </c>
      <c r="D65">
        <v>-0.2170636</v>
      </c>
    </row>
    <row r="66" spans="1:4" x14ac:dyDescent="0.2">
      <c r="A66" t="s">
        <v>72</v>
      </c>
      <c r="B66">
        <v>-0.22442889999999999</v>
      </c>
      <c r="C66">
        <v>-2.1088000000000001E-3</v>
      </c>
      <c r="D66">
        <v>-0.22232009999999999</v>
      </c>
    </row>
    <row r="67" spans="1:4" x14ac:dyDescent="0.2">
      <c r="A67" t="s">
        <v>18</v>
      </c>
      <c r="B67">
        <v>-0.2218917</v>
      </c>
      <c r="C67">
        <v>5.7988099999999997E-3</v>
      </c>
      <c r="D67">
        <v>-0.22769049999999999</v>
      </c>
    </row>
    <row r="68" spans="1:4" x14ac:dyDescent="0.2">
      <c r="A68" t="s">
        <v>56</v>
      </c>
      <c r="B68">
        <v>-0.20001050000000001</v>
      </c>
      <c r="C68">
        <v>3.7363750000000001E-2</v>
      </c>
      <c r="D68">
        <v>-0.23737420000000001</v>
      </c>
    </row>
    <row r="69" spans="1:4" x14ac:dyDescent="0.2">
      <c r="A69" t="s">
        <v>73</v>
      </c>
      <c r="B69">
        <v>-0.20947859999999999</v>
      </c>
      <c r="C69">
        <v>5.0122939999999998E-2</v>
      </c>
      <c r="D69">
        <v>-0.25960149999999999</v>
      </c>
    </row>
    <row r="70" spans="1:4" x14ac:dyDescent="0.2">
      <c r="A70" t="s">
        <v>16</v>
      </c>
      <c r="B70">
        <v>-0.2723584</v>
      </c>
      <c r="C70">
        <v>1.7463889999999999E-2</v>
      </c>
      <c r="D70">
        <v>-0.28982229999999998</v>
      </c>
    </row>
    <row r="71" spans="1:4" x14ac:dyDescent="0.2">
      <c r="A71" t="s">
        <v>28</v>
      </c>
      <c r="B71">
        <v>-0.29880469999999998</v>
      </c>
      <c r="C71">
        <v>-4.5075000000000002E-3</v>
      </c>
      <c r="D71">
        <v>-0.29429719999999998</v>
      </c>
    </row>
    <row r="72" spans="1:4" x14ac:dyDescent="0.2">
      <c r="A72" t="s">
        <v>65</v>
      </c>
      <c r="B72">
        <v>-0.20242969999999999</v>
      </c>
      <c r="C72">
        <v>9.9675159999999999E-2</v>
      </c>
      <c r="D72">
        <v>-0.30210490000000001</v>
      </c>
    </row>
    <row r="73" spans="1:4" x14ac:dyDescent="0.2">
      <c r="A73" t="s">
        <v>30</v>
      </c>
      <c r="B73">
        <v>-0.26961469999999998</v>
      </c>
      <c r="C73">
        <v>4.4912279999999999E-2</v>
      </c>
      <c r="D73">
        <v>-0.314527</v>
      </c>
    </row>
    <row r="74" spans="1:4" x14ac:dyDescent="0.2">
      <c r="A74" t="s">
        <v>37</v>
      </c>
      <c r="B74">
        <v>-0.26714890000000002</v>
      </c>
      <c r="C74">
        <v>5.3703330000000001E-2</v>
      </c>
      <c r="D74">
        <v>-0.32085219999999998</v>
      </c>
    </row>
    <row r="75" spans="1:4" x14ac:dyDescent="0.2">
      <c r="A75" t="s">
        <v>64</v>
      </c>
      <c r="B75">
        <v>-0.31984200000000002</v>
      </c>
      <c r="C75">
        <v>1.8498649999999998E-2</v>
      </c>
      <c r="D75">
        <v>-0.33834059999999999</v>
      </c>
    </row>
    <row r="76" spans="1:4" x14ac:dyDescent="0.2">
      <c r="A76" t="s">
        <v>70</v>
      </c>
      <c r="B76">
        <v>-0.28069630000000001</v>
      </c>
      <c r="C76">
        <v>6.1621380000000003E-2</v>
      </c>
      <c r="D76">
        <v>-0.3423177</v>
      </c>
    </row>
    <row r="77" spans="1:4" x14ac:dyDescent="0.2">
      <c r="A77" t="s">
        <v>21</v>
      </c>
      <c r="B77">
        <v>-0.33591359999999998</v>
      </c>
      <c r="C77">
        <v>2.1479439999999999E-2</v>
      </c>
      <c r="D77">
        <v>-0.35739310000000002</v>
      </c>
    </row>
    <row r="78" spans="1:4" x14ac:dyDescent="0.2">
      <c r="A78" t="s">
        <v>57</v>
      </c>
      <c r="B78">
        <v>-0.26625720000000003</v>
      </c>
      <c r="C78">
        <v>0.1039557</v>
      </c>
      <c r="D78">
        <v>-0.37021290000000001</v>
      </c>
    </row>
    <row r="79" spans="1:4" x14ac:dyDescent="0.2">
      <c r="A79" t="s">
        <v>5</v>
      </c>
      <c r="B79">
        <v>-0.33879389999999998</v>
      </c>
      <c r="C79">
        <v>7.540869E-2</v>
      </c>
      <c r="D79">
        <v>-0.41420259999999998</v>
      </c>
    </row>
    <row r="80" spans="1:4" x14ac:dyDescent="0.2">
      <c r="A80" t="s">
        <v>76</v>
      </c>
      <c r="B80">
        <v>-0.36206359999999999</v>
      </c>
      <c r="C80">
        <v>5.7852760000000003E-2</v>
      </c>
      <c r="D80">
        <v>-0.41991640000000002</v>
      </c>
    </row>
    <row r="81" spans="1:8" x14ac:dyDescent="0.2">
      <c r="A81" t="s">
        <v>71</v>
      </c>
      <c r="B81">
        <v>-0.34398909999999999</v>
      </c>
      <c r="C81">
        <v>7.7210349999999997E-2</v>
      </c>
      <c r="D81">
        <v>-0.4211994</v>
      </c>
    </row>
    <row r="82" spans="1:8" x14ac:dyDescent="0.2">
      <c r="A82" t="s">
        <v>67</v>
      </c>
      <c r="B82">
        <v>-0.43142849999999999</v>
      </c>
      <c r="C82">
        <v>0.16800086</v>
      </c>
      <c r="D82">
        <v>-0.59942930000000005</v>
      </c>
    </row>
    <row r="83" spans="1:8" x14ac:dyDescent="0.2">
      <c r="A83" t="s">
        <v>33</v>
      </c>
      <c r="B83">
        <v>-0.58467199999999997</v>
      </c>
      <c r="C83">
        <v>0.13385944999999999</v>
      </c>
      <c r="D83">
        <v>-0.71853140000000004</v>
      </c>
    </row>
    <row r="84" spans="1:8" x14ac:dyDescent="0.2">
      <c r="A84" t="s">
        <v>75</v>
      </c>
      <c r="B84">
        <v>-0.60604709999999995</v>
      </c>
      <c r="C84">
        <v>0.18730603000000001</v>
      </c>
      <c r="D84">
        <v>-0.79335310000000003</v>
      </c>
    </row>
    <row r="85" spans="1:8" x14ac:dyDescent="0.2">
      <c r="A85" t="s">
        <v>24</v>
      </c>
      <c r="B85">
        <v>-0.67811589999999999</v>
      </c>
      <c r="C85">
        <v>0.31777842000000001</v>
      </c>
      <c r="D85">
        <v>-0.99589430000000001</v>
      </c>
    </row>
    <row r="86" spans="1:8" x14ac:dyDescent="0.2">
      <c r="A86" s="1" t="s">
        <v>87</v>
      </c>
      <c r="E86" s="1">
        <f>ROUND(-0.4142026,2)</f>
        <v>-0.41</v>
      </c>
      <c r="F86" s="1">
        <v>0.03</v>
      </c>
      <c r="G86" s="4" t="s">
        <v>109</v>
      </c>
      <c r="H86" s="1">
        <v>1</v>
      </c>
    </row>
    <row r="87" spans="1:8" x14ac:dyDescent="0.2">
      <c r="A87" t="s">
        <v>5</v>
      </c>
      <c r="B87">
        <v>-0.33879389999999998</v>
      </c>
      <c r="C87">
        <v>7.540869E-2</v>
      </c>
      <c r="D87">
        <v>-0.41420259999999998</v>
      </c>
    </row>
    <row r="88" spans="1:8" x14ac:dyDescent="0.2">
      <c r="A88" s="1" t="s">
        <v>111</v>
      </c>
      <c r="E88" s="1">
        <v>-4.1000000000000002E-2</v>
      </c>
      <c r="F88" s="1">
        <v>2E-3</v>
      </c>
      <c r="G88" s="1" t="s">
        <v>112</v>
      </c>
      <c r="H88" s="1" t="s">
        <v>116</v>
      </c>
    </row>
  </sheetData>
  <sortState ref="A18:D85">
    <sortCondition descending="1" ref="D18:D85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A04A-0C03-0943-9098-F4790158FED4}">
  <dimension ref="A1:J88"/>
  <sheetViews>
    <sheetView topLeftCell="E1" workbookViewId="0">
      <selection activeCell="J2" sqref="J2"/>
    </sheetView>
  </sheetViews>
  <sheetFormatPr baseColWidth="10" defaultRowHeight="16" x14ac:dyDescent="0.2"/>
  <cols>
    <col min="1" max="1" width="26.33203125" customWidth="1"/>
    <col min="2" max="2" width="16" customWidth="1"/>
    <col min="3" max="3" width="18.6640625" customWidth="1"/>
    <col min="4" max="4" width="12.6640625" customWidth="1"/>
    <col min="5" max="5" width="18.33203125" customWidth="1"/>
    <col min="7" max="7" width="14.6640625" customWidth="1"/>
    <col min="8" max="8" width="13" customWidth="1"/>
  </cols>
  <sheetData>
    <row r="1" spans="1:10" x14ac:dyDescent="0.2">
      <c r="A1" s="1" t="s">
        <v>79</v>
      </c>
      <c r="B1" s="1" t="s">
        <v>82</v>
      </c>
      <c r="C1" s="1" t="s">
        <v>81</v>
      </c>
      <c r="D1" s="1" t="s">
        <v>114</v>
      </c>
      <c r="E1" s="1" t="s">
        <v>115</v>
      </c>
      <c r="F1" s="1" t="s">
        <v>108</v>
      </c>
      <c r="G1" s="1" t="s">
        <v>90</v>
      </c>
      <c r="H1" s="1" t="s">
        <v>110</v>
      </c>
      <c r="J1" s="1" t="s">
        <v>113</v>
      </c>
    </row>
    <row r="2" spans="1:10" x14ac:dyDescent="0.2">
      <c r="G2" t="s">
        <v>91</v>
      </c>
      <c r="J2" s="5" t="s">
        <v>119</v>
      </c>
    </row>
    <row r="3" spans="1:10" ht="19" x14ac:dyDescent="0.2">
      <c r="A3" s="1" t="s">
        <v>84</v>
      </c>
      <c r="E3" s="1">
        <f>ROUND(0.045551,2)</f>
        <v>0.05</v>
      </c>
      <c r="F3" s="1">
        <v>0.05</v>
      </c>
      <c r="G3" s="3" t="s">
        <v>95</v>
      </c>
      <c r="H3" s="1">
        <v>6</v>
      </c>
    </row>
    <row r="4" spans="1:10" x14ac:dyDescent="0.2">
      <c r="A4" t="s">
        <v>4</v>
      </c>
      <c r="B4">
        <v>0.92803738999999996</v>
      </c>
      <c r="C4">
        <v>-0.1939294</v>
      </c>
      <c r="D4">
        <v>1.12196681</v>
      </c>
    </row>
    <row r="5" spans="1:10" x14ac:dyDescent="0.2">
      <c r="A5" t="s">
        <v>3</v>
      </c>
      <c r="B5">
        <v>2.7879069999999999E-2</v>
      </c>
      <c r="C5">
        <v>-7.4188199999999996E-2</v>
      </c>
      <c r="D5">
        <v>0.10206727</v>
      </c>
    </row>
    <row r="6" spans="1:10" x14ac:dyDescent="0.2">
      <c r="A6" t="s">
        <v>0</v>
      </c>
      <c r="B6">
        <v>-3.91542E-2</v>
      </c>
      <c r="C6">
        <v>-6.8000199999999997E-2</v>
      </c>
      <c r="D6">
        <v>2.884604E-2</v>
      </c>
    </row>
    <row r="7" spans="1:10" x14ac:dyDescent="0.2">
      <c r="A7" t="s">
        <v>1</v>
      </c>
      <c r="B7">
        <v>-0.18966479999999999</v>
      </c>
      <c r="C7">
        <v>3.9793839999999997E-2</v>
      </c>
      <c r="D7">
        <v>-0.22945860000000001</v>
      </c>
    </row>
    <row r="8" spans="1:10" x14ac:dyDescent="0.2">
      <c r="A8" t="s">
        <v>2</v>
      </c>
      <c r="B8">
        <v>-0.22653309999999999</v>
      </c>
      <c r="C8">
        <v>9.7515030000000003E-2</v>
      </c>
      <c r="D8">
        <v>-0.32404810000000001</v>
      </c>
    </row>
    <row r="9" spans="1:10" x14ac:dyDescent="0.2">
      <c r="A9" t="s">
        <v>5</v>
      </c>
      <c r="B9">
        <v>-0.37292979999999998</v>
      </c>
      <c r="C9">
        <v>5.3137909999999997E-2</v>
      </c>
      <c r="D9">
        <v>-0.4260678</v>
      </c>
    </row>
    <row r="10" spans="1:10" ht="19" x14ac:dyDescent="0.2">
      <c r="A10" s="1" t="s">
        <v>85</v>
      </c>
      <c r="E10" s="1">
        <f>ROUND(0.210673,2)</f>
        <v>0.21</v>
      </c>
      <c r="F10" s="1">
        <v>0.06</v>
      </c>
      <c r="G10" s="3" t="s">
        <v>96</v>
      </c>
      <c r="H10" s="1">
        <v>6</v>
      </c>
    </row>
    <row r="11" spans="1:10" x14ac:dyDescent="0.2">
      <c r="A11" t="s">
        <v>7</v>
      </c>
      <c r="B11">
        <v>0.75775462999999998</v>
      </c>
      <c r="C11">
        <v>-0.1337351</v>
      </c>
      <c r="D11">
        <v>0.89148970000000005</v>
      </c>
    </row>
    <row r="12" spans="1:10" x14ac:dyDescent="0.2">
      <c r="A12" t="s">
        <v>6</v>
      </c>
      <c r="B12">
        <v>0.52723854999999997</v>
      </c>
      <c r="C12">
        <v>-0.1167692</v>
      </c>
      <c r="D12">
        <v>0.64400778999999997</v>
      </c>
    </row>
    <row r="13" spans="1:10" x14ac:dyDescent="0.2">
      <c r="A13" t="s">
        <v>9</v>
      </c>
      <c r="B13">
        <v>2.483103E-2</v>
      </c>
      <c r="C13">
        <v>3.4757389999999999E-2</v>
      </c>
      <c r="D13">
        <v>-9.9264000000000002E-3</v>
      </c>
    </row>
    <row r="14" spans="1:10" x14ac:dyDescent="0.2">
      <c r="A14" t="s">
        <v>11</v>
      </c>
      <c r="B14">
        <v>-9.2629100000000006E-2</v>
      </c>
      <c r="C14">
        <v>-5.4921400000000002E-2</v>
      </c>
      <c r="D14">
        <v>-3.7707699999999997E-2</v>
      </c>
    </row>
    <row r="15" spans="1:10" x14ac:dyDescent="0.2">
      <c r="A15" t="s">
        <v>8</v>
      </c>
      <c r="B15">
        <v>-5.6101600000000001E-2</v>
      </c>
      <c r="C15">
        <v>1.7569100000000001E-2</v>
      </c>
      <c r="D15">
        <v>-7.3670700000000006E-2</v>
      </c>
    </row>
    <row r="16" spans="1:10" x14ac:dyDescent="0.2">
      <c r="A16" t="s">
        <v>10</v>
      </c>
      <c r="B16">
        <v>-0.15933449999999999</v>
      </c>
      <c r="C16">
        <v>-9.1783999999999998E-3</v>
      </c>
      <c r="D16">
        <v>-0.15015600000000001</v>
      </c>
    </row>
    <row r="17" spans="1:8" ht="19" x14ac:dyDescent="0.2">
      <c r="A17" s="1" t="s">
        <v>86</v>
      </c>
      <c r="E17" s="1">
        <f>ROUND(-0.091976,2)</f>
        <v>-0.09</v>
      </c>
      <c r="F17" s="1">
        <v>0.02</v>
      </c>
      <c r="G17" s="3" t="s">
        <v>97</v>
      </c>
      <c r="H17" s="1">
        <v>68</v>
      </c>
    </row>
    <row r="18" spans="1:8" x14ac:dyDescent="0.2">
      <c r="A18" t="s">
        <v>41</v>
      </c>
      <c r="B18">
        <v>1.55211155</v>
      </c>
      <c r="C18">
        <v>6.5232099999999998E-3</v>
      </c>
      <c r="D18">
        <v>1.5455883399999999</v>
      </c>
    </row>
    <row r="19" spans="1:8" x14ac:dyDescent="0.2">
      <c r="A19" t="s">
        <v>35</v>
      </c>
      <c r="B19">
        <v>0.71831001999999999</v>
      </c>
      <c r="C19">
        <v>1.8118100000000001E-3</v>
      </c>
      <c r="D19">
        <v>0.71649821000000002</v>
      </c>
    </row>
    <row r="20" spans="1:8" x14ac:dyDescent="0.2">
      <c r="A20" t="s">
        <v>53</v>
      </c>
      <c r="B20">
        <v>0.64511711999999999</v>
      </c>
      <c r="C20">
        <v>-6.01661E-2</v>
      </c>
      <c r="D20">
        <v>0.70528327000000002</v>
      </c>
    </row>
    <row r="21" spans="1:8" x14ac:dyDescent="0.2">
      <c r="A21" t="s">
        <v>17</v>
      </c>
      <c r="B21">
        <v>0.35871493999999998</v>
      </c>
      <c r="C21">
        <v>-9.3408000000000005E-2</v>
      </c>
      <c r="D21">
        <v>0.45212299</v>
      </c>
    </row>
    <row r="22" spans="1:8" x14ac:dyDescent="0.2">
      <c r="A22" t="s">
        <v>78</v>
      </c>
      <c r="B22">
        <v>0.19004091000000001</v>
      </c>
      <c r="C22">
        <v>-0.1137953</v>
      </c>
      <c r="D22">
        <v>0.3038362</v>
      </c>
    </row>
    <row r="23" spans="1:8" x14ac:dyDescent="0.2">
      <c r="A23" t="s">
        <v>12</v>
      </c>
      <c r="B23">
        <v>0.16673104999999999</v>
      </c>
      <c r="C23">
        <v>-0.11045919999999999</v>
      </c>
      <c r="D23">
        <v>0.27719027000000002</v>
      </c>
    </row>
    <row r="24" spans="1:8" x14ac:dyDescent="0.2">
      <c r="A24" t="s">
        <v>46</v>
      </c>
      <c r="B24">
        <v>0.22719292999999999</v>
      </c>
      <c r="C24">
        <v>-1.9395099999999998E-2</v>
      </c>
      <c r="D24">
        <v>0.24658801999999999</v>
      </c>
    </row>
    <row r="25" spans="1:8" x14ac:dyDescent="0.2">
      <c r="A25" t="s">
        <v>59</v>
      </c>
      <c r="B25">
        <v>-3.8118699999999998E-2</v>
      </c>
      <c r="C25">
        <v>-0.21835769999999999</v>
      </c>
      <c r="D25">
        <v>0.18023895000000001</v>
      </c>
    </row>
    <row r="26" spans="1:8" x14ac:dyDescent="0.2">
      <c r="A26" t="s">
        <v>40</v>
      </c>
      <c r="B26">
        <v>6.5555970000000005E-2</v>
      </c>
      <c r="C26">
        <v>-2.6291999999999999E-2</v>
      </c>
      <c r="D26">
        <v>9.1847970000000001E-2</v>
      </c>
    </row>
    <row r="27" spans="1:8" x14ac:dyDescent="0.2">
      <c r="A27" t="s">
        <v>58</v>
      </c>
      <c r="B27">
        <v>-3.83381E-2</v>
      </c>
      <c r="C27">
        <v>-0.1098005</v>
      </c>
      <c r="D27">
        <v>7.1462410000000004E-2</v>
      </c>
    </row>
    <row r="28" spans="1:8" x14ac:dyDescent="0.2">
      <c r="A28" t="s">
        <v>24</v>
      </c>
      <c r="B28">
        <v>-0.4203424</v>
      </c>
      <c r="C28">
        <v>-0.48200029999999999</v>
      </c>
      <c r="D28">
        <v>6.165789E-2</v>
      </c>
    </row>
    <row r="29" spans="1:8" x14ac:dyDescent="0.2">
      <c r="A29" t="s">
        <v>64</v>
      </c>
      <c r="B29">
        <v>0.13149644999999999</v>
      </c>
      <c r="C29">
        <v>9.0660889999999994E-2</v>
      </c>
      <c r="D29">
        <v>4.083556E-2</v>
      </c>
    </row>
    <row r="30" spans="1:8" x14ac:dyDescent="0.2">
      <c r="A30" t="s">
        <v>77</v>
      </c>
      <c r="B30">
        <v>-3.9184499999999997E-2</v>
      </c>
      <c r="C30">
        <v>-5.8085999999999999E-2</v>
      </c>
      <c r="D30">
        <v>1.8901560000000001E-2</v>
      </c>
    </row>
    <row r="31" spans="1:8" x14ac:dyDescent="0.2">
      <c r="A31" t="s">
        <v>23</v>
      </c>
      <c r="B31">
        <v>-0.1100066</v>
      </c>
      <c r="C31">
        <v>-0.12721370000000001</v>
      </c>
      <c r="D31">
        <v>1.7207090000000001E-2</v>
      </c>
    </row>
    <row r="32" spans="1:8" x14ac:dyDescent="0.2">
      <c r="A32" t="s">
        <v>50</v>
      </c>
      <c r="B32">
        <v>4.4881520000000001E-2</v>
      </c>
      <c r="C32">
        <v>3.9361699999999999E-2</v>
      </c>
      <c r="D32">
        <v>5.5198199999999999E-3</v>
      </c>
    </row>
    <row r="33" spans="1:6" x14ac:dyDescent="0.2">
      <c r="A33" t="s">
        <v>62</v>
      </c>
      <c r="B33">
        <v>-0.12607560000000001</v>
      </c>
      <c r="C33">
        <v>-0.12795039999999999</v>
      </c>
      <c r="D33">
        <v>1.8748E-3</v>
      </c>
    </row>
    <row r="34" spans="1:6" x14ac:dyDescent="0.2">
      <c r="A34" t="s">
        <v>47</v>
      </c>
      <c r="B34">
        <v>-1.0402E-2</v>
      </c>
      <c r="C34">
        <v>-1.0402E-2</v>
      </c>
      <c r="D34" s="2">
        <v>1.73E-18</v>
      </c>
      <c r="E34" s="2"/>
      <c r="F34" s="2"/>
    </row>
    <row r="35" spans="1:6" x14ac:dyDescent="0.2">
      <c r="A35" t="s">
        <v>42</v>
      </c>
      <c r="B35">
        <v>-1.8018699999999999E-2</v>
      </c>
      <c r="C35">
        <v>-1.8018699999999999E-2</v>
      </c>
      <c r="D35">
        <v>0</v>
      </c>
    </row>
    <row r="36" spans="1:6" x14ac:dyDescent="0.2">
      <c r="A36" t="s">
        <v>22</v>
      </c>
      <c r="B36">
        <v>-1.4711500000000001E-2</v>
      </c>
      <c r="C36">
        <v>-1.4711500000000001E-2</v>
      </c>
      <c r="D36" s="2">
        <v>-1.73E-18</v>
      </c>
      <c r="E36" s="2"/>
      <c r="F36" s="2"/>
    </row>
    <row r="37" spans="1:6" x14ac:dyDescent="0.2">
      <c r="A37" t="s">
        <v>31</v>
      </c>
      <c r="B37">
        <v>-1.4711500000000001E-2</v>
      </c>
      <c r="C37">
        <v>-1.4711500000000001E-2</v>
      </c>
      <c r="D37" s="2">
        <v>-1.73E-18</v>
      </c>
      <c r="E37" s="2"/>
      <c r="F37" s="2"/>
    </row>
    <row r="38" spans="1:6" x14ac:dyDescent="0.2">
      <c r="A38" t="s">
        <v>48</v>
      </c>
      <c r="B38">
        <v>-2.5486499999999999E-2</v>
      </c>
      <c r="C38">
        <v>-2.5486499999999999E-2</v>
      </c>
      <c r="D38" s="2">
        <v>-3.47E-18</v>
      </c>
      <c r="E38" s="2"/>
      <c r="F38" s="2"/>
    </row>
    <row r="39" spans="1:6" x14ac:dyDescent="0.2">
      <c r="A39" t="s">
        <v>43</v>
      </c>
      <c r="B39">
        <v>-3.9924899999999999E-2</v>
      </c>
      <c r="C39">
        <v>-1.2051600000000001E-2</v>
      </c>
      <c r="D39">
        <v>-2.78733E-2</v>
      </c>
    </row>
    <row r="40" spans="1:6" x14ac:dyDescent="0.2">
      <c r="A40" t="s">
        <v>44</v>
      </c>
      <c r="B40">
        <v>-1.4711500000000001E-2</v>
      </c>
      <c r="C40">
        <v>2.5305600000000001E-2</v>
      </c>
      <c r="D40">
        <v>-4.00171E-2</v>
      </c>
    </row>
    <row r="41" spans="1:6" x14ac:dyDescent="0.2">
      <c r="A41" t="s">
        <v>67</v>
      </c>
      <c r="B41">
        <v>-0.2425438</v>
      </c>
      <c r="C41">
        <v>-0.19669619999999999</v>
      </c>
      <c r="D41">
        <v>-4.5847600000000002E-2</v>
      </c>
    </row>
    <row r="42" spans="1:6" x14ac:dyDescent="0.2">
      <c r="A42" t="s">
        <v>51</v>
      </c>
      <c r="B42">
        <v>-7.6011999999999998E-3</v>
      </c>
      <c r="C42">
        <v>4.0940549999999999E-2</v>
      </c>
      <c r="D42">
        <v>-4.85417E-2</v>
      </c>
    </row>
    <row r="43" spans="1:6" x14ac:dyDescent="0.2">
      <c r="A43" t="s">
        <v>66</v>
      </c>
      <c r="B43">
        <v>-6.2530500000000003E-2</v>
      </c>
      <c r="C43">
        <v>-5.8335000000000001E-3</v>
      </c>
      <c r="D43">
        <v>-5.66971E-2</v>
      </c>
    </row>
    <row r="44" spans="1:6" x14ac:dyDescent="0.2">
      <c r="A44" t="s">
        <v>27</v>
      </c>
      <c r="B44">
        <v>-9.1151999999999997E-2</v>
      </c>
      <c r="C44">
        <v>-2.7957699999999999E-2</v>
      </c>
      <c r="D44">
        <v>-6.3194299999999995E-2</v>
      </c>
    </row>
    <row r="45" spans="1:6" x14ac:dyDescent="0.2">
      <c r="A45" t="s">
        <v>52</v>
      </c>
      <c r="B45">
        <v>-0.14444170000000001</v>
      </c>
      <c r="C45">
        <v>-7.8723199999999993E-2</v>
      </c>
      <c r="D45">
        <v>-6.5718499999999999E-2</v>
      </c>
    </row>
    <row r="46" spans="1:6" x14ac:dyDescent="0.2">
      <c r="A46" t="s">
        <v>49</v>
      </c>
      <c r="B46">
        <v>-5.6101600000000001E-2</v>
      </c>
      <c r="C46">
        <v>1.7569100000000001E-2</v>
      </c>
      <c r="D46">
        <v>-7.3670700000000006E-2</v>
      </c>
    </row>
    <row r="47" spans="1:6" x14ac:dyDescent="0.2">
      <c r="A47" t="s">
        <v>20</v>
      </c>
      <c r="B47">
        <v>-5.0265299999999999E-2</v>
      </c>
      <c r="C47">
        <v>5.6782359999999997E-2</v>
      </c>
      <c r="D47">
        <v>-0.1070477</v>
      </c>
    </row>
    <row r="48" spans="1:6" x14ac:dyDescent="0.2">
      <c r="A48" t="s">
        <v>61</v>
      </c>
      <c r="B48">
        <v>-0.13814940000000001</v>
      </c>
      <c r="C48">
        <v>-2.9970699999999999E-2</v>
      </c>
      <c r="D48">
        <v>-0.1081786</v>
      </c>
    </row>
    <row r="49" spans="1:4" x14ac:dyDescent="0.2">
      <c r="A49" t="s">
        <v>28</v>
      </c>
      <c r="B49">
        <v>-0.15939729999999999</v>
      </c>
      <c r="C49">
        <v>-4.4442000000000002E-2</v>
      </c>
      <c r="D49">
        <v>-0.1149553</v>
      </c>
    </row>
    <row r="50" spans="1:4" x14ac:dyDescent="0.2">
      <c r="A50" t="s">
        <v>69</v>
      </c>
      <c r="B50">
        <v>-0.23597070000000001</v>
      </c>
      <c r="C50">
        <v>-0.11452420000000001</v>
      </c>
      <c r="D50">
        <v>-0.1214465</v>
      </c>
    </row>
    <row r="51" spans="1:4" x14ac:dyDescent="0.2">
      <c r="A51" t="s">
        <v>34</v>
      </c>
      <c r="B51">
        <v>-0.10983130000000001</v>
      </c>
      <c r="C51">
        <v>1.5378599999999999E-2</v>
      </c>
      <c r="D51">
        <v>-0.12520990000000001</v>
      </c>
    </row>
    <row r="52" spans="1:4" x14ac:dyDescent="0.2">
      <c r="A52" t="s">
        <v>18</v>
      </c>
      <c r="B52">
        <v>-2.7942000000000002E-3</v>
      </c>
      <c r="C52">
        <v>0.12478158</v>
      </c>
      <c r="D52">
        <v>-0.12757579999999999</v>
      </c>
    </row>
    <row r="53" spans="1:4" x14ac:dyDescent="0.2">
      <c r="A53" t="s">
        <v>74</v>
      </c>
      <c r="B53">
        <v>-0.1193123</v>
      </c>
      <c r="C53">
        <v>1.445019E-2</v>
      </c>
      <c r="D53">
        <v>-0.13376250000000001</v>
      </c>
    </row>
    <row r="54" spans="1:4" x14ac:dyDescent="0.2">
      <c r="A54" t="s">
        <v>57</v>
      </c>
      <c r="B54">
        <v>-0.27019409999999999</v>
      </c>
      <c r="C54">
        <v>-0.13533310000000001</v>
      </c>
      <c r="D54">
        <v>-0.13486100000000001</v>
      </c>
    </row>
    <row r="55" spans="1:4" x14ac:dyDescent="0.2">
      <c r="A55" t="s">
        <v>65</v>
      </c>
      <c r="B55">
        <v>-0.27084979999999997</v>
      </c>
      <c r="C55">
        <v>-0.13572880000000001</v>
      </c>
      <c r="D55">
        <v>-0.13512099999999999</v>
      </c>
    </row>
    <row r="56" spans="1:4" x14ac:dyDescent="0.2">
      <c r="A56" t="s">
        <v>63</v>
      </c>
      <c r="B56">
        <v>-5.0197000000000002E-3</v>
      </c>
      <c r="C56">
        <v>0.14177667999999999</v>
      </c>
      <c r="D56">
        <v>-0.14679639999999999</v>
      </c>
    </row>
    <row r="57" spans="1:4" x14ac:dyDescent="0.2">
      <c r="A57" t="s">
        <v>13</v>
      </c>
      <c r="B57">
        <v>-9.6556100000000006E-2</v>
      </c>
      <c r="C57">
        <v>6.2367350000000002E-2</v>
      </c>
      <c r="D57">
        <v>-0.15892339999999999</v>
      </c>
    </row>
    <row r="58" spans="1:4" x14ac:dyDescent="0.2">
      <c r="A58" t="s">
        <v>25</v>
      </c>
      <c r="B58">
        <v>-0.1274303</v>
      </c>
      <c r="C58">
        <v>3.3002650000000001E-2</v>
      </c>
      <c r="D58">
        <v>-0.16043289999999999</v>
      </c>
    </row>
    <row r="59" spans="1:4" x14ac:dyDescent="0.2">
      <c r="A59" t="s">
        <v>73</v>
      </c>
      <c r="B59">
        <v>-0.16354940000000001</v>
      </c>
      <c r="C59">
        <v>-7.1159999999999995E-4</v>
      </c>
      <c r="D59">
        <v>-0.1628378</v>
      </c>
    </row>
    <row r="60" spans="1:4" x14ac:dyDescent="0.2">
      <c r="A60" t="s">
        <v>15</v>
      </c>
      <c r="B60">
        <v>-0.19316920000000001</v>
      </c>
      <c r="C60">
        <v>-1.21318E-2</v>
      </c>
      <c r="D60">
        <v>-0.18103739999999999</v>
      </c>
    </row>
    <row r="61" spans="1:4" x14ac:dyDescent="0.2">
      <c r="A61" t="s">
        <v>26</v>
      </c>
      <c r="B61">
        <v>-0.1364137</v>
      </c>
      <c r="C61">
        <v>4.7210839999999997E-2</v>
      </c>
      <c r="D61">
        <v>-0.1836245</v>
      </c>
    </row>
    <row r="62" spans="1:4" x14ac:dyDescent="0.2">
      <c r="A62" t="s">
        <v>29</v>
      </c>
      <c r="B62">
        <v>-0.1813208</v>
      </c>
      <c r="C62">
        <v>1.1424500000000001E-2</v>
      </c>
      <c r="D62">
        <v>-0.19274530000000001</v>
      </c>
    </row>
    <row r="63" spans="1:4" x14ac:dyDescent="0.2">
      <c r="A63" t="s">
        <v>36</v>
      </c>
      <c r="B63">
        <v>-0.14634939999999999</v>
      </c>
      <c r="C63">
        <v>5.7843070000000003E-2</v>
      </c>
      <c r="D63">
        <v>-0.2041925</v>
      </c>
    </row>
    <row r="64" spans="1:4" x14ac:dyDescent="0.2">
      <c r="A64" t="s">
        <v>19</v>
      </c>
      <c r="B64">
        <v>-9.65554E-2</v>
      </c>
      <c r="C64">
        <v>0.11377378</v>
      </c>
      <c r="D64">
        <v>-0.21032919999999999</v>
      </c>
    </row>
    <row r="65" spans="1:4" x14ac:dyDescent="0.2">
      <c r="A65" t="s">
        <v>38</v>
      </c>
      <c r="B65">
        <v>-0.1216103</v>
      </c>
      <c r="C65">
        <v>9.8010029999999998E-2</v>
      </c>
      <c r="D65">
        <v>-0.21962029999999999</v>
      </c>
    </row>
    <row r="66" spans="1:4" x14ac:dyDescent="0.2">
      <c r="A66" t="s">
        <v>55</v>
      </c>
      <c r="B66">
        <v>-0.19781070000000001</v>
      </c>
      <c r="C66">
        <v>5.1597110000000002E-2</v>
      </c>
      <c r="D66">
        <v>-0.24940780000000001</v>
      </c>
    </row>
    <row r="67" spans="1:4" x14ac:dyDescent="0.2">
      <c r="A67" t="s">
        <v>72</v>
      </c>
      <c r="B67">
        <v>-0.30071120000000001</v>
      </c>
      <c r="C67">
        <v>-4.5674399999999997E-2</v>
      </c>
      <c r="D67">
        <v>-0.25503680000000001</v>
      </c>
    </row>
    <row r="68" spans="1:4" x14ac:dyDescent="0.2">
      <c r="A68" t="s">
        <v>54</v>
      </c>
      <c r="B68">
        <v>-0.22060859999999999</v>
      </c>
      <c r="C68">
        <v>3.9908359999999997E-2</v>
      </c>
      <c r="D68">
        <v>-0.260517</v>
      </c>
    </row>
    <row r="69" spans="1:4" x14ac:dyDescent="0.2">
      <c r="A69" t="s">
        <v>56</v>
      </c>
      <c r="B69">
        <v>-0.23163159999999999</v>
      </c>
      <c r="C69">
        <v>3.3848660000000003E-2</v>
      </c>
      <c r="D69">
        <v>-0.2654803</v>
      </c>
    </row>
    <row r="70" spans="1:4" x14ac:dyDescent="0.2">
      <c r="A70" t="s">
        <v>37</v>
      </c>
      <c r="B70">
        <v>-0.2049607</v>
      </c>
      <c r="C70">
        <v>6.1680939999999997E-2</v>
      </c>
      <c r="D70">
        <v>-0.26664169999999998</v>
      </c>
    </row>
    <row r="71" spans="1:4" x14ac:dyDescent="0.2">
      <c r="A71" t="s">
        <v>30</v>
      </c>
      <c r="B71">
        <v>-0.1845763</v>
      </c>
      <c r="C71">
        <v>8.240931E-2</v>
      </c>
      <c r="D71">
        <v>-0.26698559999999999</v>
      </c>
    </row>
    <row r="72" spans="1:4" x14ac:dyDescent="0.2">
      <c r="A72" t="s">
        <v>45</v>
      </c>
      <c r="B72">
        <v>-0.28216190000000002</v>
      </c>
      <c r="C72">
        <v>-1.3883000000000001E-3</v>
      </c>
      <c r="D72">
        <v>-0.28077370000000001</v>
      </c>
    </row>
    <row r="73" spans="1:4" x14ac:dyDescent="0.2">
      <c r="A73" t="s">
        <v>70</v>
      </c>
      <c r="B73">
        <v>-0.27395320000000001</v>
      </c>
      <c r="C73">
        <v>4.2787539999999999E-2</v>
      </c>
      <c r="D73">
        <v>-0.31674069999999999</v>
      </c>
    </row>
    <row r="74" spans="1:4" x14ac:dyDescent="0.2">
      <c r="A74" t="s">
        <v>39</v>
      </c>
      <c r="B74">
        <v>-0.2481488</v>
      </c>
      <c r="C74">
        <v>7.4289770000000005E-2</v>
      </c>
      <c r="D74">
        <v>-0.32243850000000002</v>
      </c>
    </row>
    <row r="75" spans="1:4" x14ac:dyDescent="0.2">
      <c r="A75" t="s">
        <v>60</v>
      </c>
      <c r="B75">
        <v>-0.2202209</v>
      </c>
      <c r="C75">
        <v>0.10499044</v>
      </c>
      <c r="D75">
        <v>-0.32521129999999998</v>
      </c>
    </row>
    <row r="76" spans="1:4" x14ac:dyDescent="0.2">
      <c r="A76" t="s">
        <v>76</v>
      </c>
      <c r="B76">
        <v>-0.22823379999999999</v>
      </c>
      <c r="C76">
        <v>0.10981721999999999</v>
      </c>
      <c r="D76">
        <v>-0.33805099999999999</v>
      </c>
    </row>
    <row r="77" spans="1:4" x14ac:dyDescent="0.2">
      <c r="A77" t="s">
        <v>71</v>
      </c>
      <c r="B77">
        <v>-0.31420120000000001</v>
      </c>
      <c r="C77">
        <v>4.9677010000000001E-2</v>
      </c>
      <c r="D77">
        <v>-0.36387819999999998</v>
      </c>
    </row>
    <row r="78" spans="1:4" x14ac:dyDescent="0.2">
      <c r="A78" t="s">
        <v>14</v>
      </c>
      <c r="B78">
        <v>-0.14395079999999999</v>
      </c>
      <c r="C78">
        <v>0.22370977</v>
      </c>
      <c r="D78">
        <v>-0.3676605</v>
      </c>
    </row>
    <row r="79" spans="1:4" x14ac:dyDescent="0.2">
      <c r="A79" t="s">
        <v>32</v>
      </c>
      <c r="B79">
        <v>-0.40798200000000001</v>
      </c>
      <c r="C79">
        <v>1.7191000000000001E-2</v>
      </c>
      <c r="D79">
        <v>-0.42517300000000002</v>
      </c>
    </row>
    <row r="80" spans="1:4" x14ac:dyDescent="0.2">
      <c r="A80" t="s">
        <v>5</v>
      </c>
      <c r="B80">
        <v>-0.37292979999999998</v>
      </c>
      <c r="C80">
        <v>5.3137909999999997E-2</v>
      </c>
      <c r="D80">
        <v>-0.4260678</v>
      </c>
    </row>
    <row r="81" spans="1:8" x14ac:dyDescent="0.2">
      <c r="A81" t="s">
        <v>21</v>
      </c>
      <c r="B81">
        <v>-0.24755199999999999</v>
      </c>
      <c r="C81">
        <v>0.19444312</v>
      </c>
      <c r="D81">
        <v>-0.44199519999999998</v>
      </c>
    </row>
    <row r="82" spans="1:8" x14ac:dyDescent="0.2">
      <c r="A82" t="s">
        <v>16</v>
      </c>
      <c r="B82">
        <v>-0.26555440000000002</v>
      </c>
      <c r="C82">
        <v>0.18636140000000001</v>
      </c>
      <c r="D82">
        <v>-0.45191579999999998</v>
      </c>
    </row>
    <row r="83" spans="1:8" x14ac:dyDescent="0.2">
      <c r="A83" t="s">
        <v>75</v>
      </c>
      <c r="B83">
        <v>-0.53240609999999999</v>
      </c>
      <c r="C83">
        <v>-7.4884300000000001E-2</v>
      </c>
      <c r="D83">
        <v>-0.45752179999999998</v>
      </c>
    </row>
    <row r="84" spans="1:8" x14ac:dyDescent="0.2">
      <c r="A84" t="s">
        <v>33</v>
      </c>
      <c r="B84">
        <v>-0.5729128</v>
      </c>
      <c r="C84">
        <v>7.8222940000000005E-2</v>
      </c>
      <c r="D84">
        <v>-0.65113569999999998</v>
      </c>
    </row>
    <row r="85" spans="1:8" x14ac:dyDescent="0.2">
      <c r="A85" t="s">
        <v>68</v>
      </c>
      <c r="B85">
        <v>-0.65687260000000003</v>
      </c>
      <c r="C85">
        <v>0.55128688999999997</v>
      </c>
      <c r="D85">
        <v>-1.2081595000000001</v>
      </c>
    </row>
    <row r="86" spans="1:8" x14ac:dyDescent="0.2">
      <c r="A86" s="1" t="s">
        <v>87</v>
      </c>
      <c r="E86" s="1">
        <f>ROUND(-0.4260678,2)</f>
        <v>-0.43</v>
      </c>
      <c r="F86" s="1">
        <v>0.09</v>
      </c>
      <c r="G86" s="4" t="s">
        <v>109</v>
      </c>
      <c r="H86" s="1">
        <v>1</v>
      </c>
    </row>
    <row r="87" spans="1:8" x14ac:dyDescent="0.2">
      <c r="A87" t="s">
        <v>5</v>
      </c>
      <c r="B87">
        <v>-0.37292979999999998</v>
      </c>
      <c r="C87">
        <v>5.3137909999999997E-2</v>
      </c>
      <c r="D87">
        <v>-0.4260678</v>
      </c>
    </row>
    <row r="88" spans="1:8" x14ac:dyDescent="0.2">
      <c r="A88" s="1" t="s">
        <v>111</v>
      </c>
      <c r="E88" s="1">
        <v>-1E-3</v>
      </c>
      <c r="F88" s="1">
        <v>1E-3</v>
      </c>
      <c r="G88" s="1" t="s">
        <v>112</v>
      </c>
      <c r="H88" s="1" t="s">
        <v>116</v>
      </c>
    </row>
  </sheetData>
  <sortState ref="A4:D9">
    <sortCondition descending="1" ref="D4:D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4E9A-CAAB-924F-9812-82CD6903DB4A}">
  <dimension ref="A1:J88"/>
  <sheetViews>
    <sheetView topLeftCell="F1" workbookViewId="0">
      <selection activeCell="J3" sqref="J3"/>
    </sheetView>
  </sheetViews>
  <sheetFormatPr baseColWidth="10" defaultRowHeight="16" x14ac:dyDescent="0.2"/>
  <cols>
    <col min="1" max="1" width="24.1640625" customWidth="1"/>
    <col min="2" max="2" width="18.33203125" customWidth="1"/>
    <col min="3" max="3" width="17.5" customWidth="1"/>
    <col min="4" max="4" width="12.83203125" customWidth="1"/>
    <col min="5" max="5" width="19.33203125" customWidth="1"/>
    <col min="7" max="7" width="13.5" customWidth="1"/>
    <col min="8" max="8" width="13" customWidth="1"/>
  </cols>
  <sheetData>
    <row r="1" spans="1:10" x14ac:dyDescent="0.2">
      <c r="A1" s="1" t="s">
        <v>79</v>
      </c>
      <c r="B1" s="1" t="s">
        <v>80</v>
      </c>
      <c r="C1" s="1" t="s">
        <v>81</v>
      </c>
      <c r="D1" s="1" t="s">
        <v>114</v>
      </c>
      <c r="E1" s="1" t="s">
        <v>115</v>
      </c>
      <c r="F1" s="1" t="s">
        <v>108</v>
      </c>
      <c r="G1" s="1" t="s">
        <v>90</v>
      </c>
      <c r="H1" s="1" t="s">
        <v>110</v>
      </c>
      <c r="J1" s="1" t="s">
        <v>113</v>
      </c>
    </row>
    <row r="2" spans="1:10" x14ac:dyDescent="0.2">
      <c r="G2" t="s">
        <v>91</v>
      </c>
      <c r="J2" s="5" t="s">
        <v>117</v>
      </c>
    </row>
    <row r="3" spans="1:10" ht="19" x14ac:dyDescent="0.2">
      <c r="A3" s="1" t="s">
        <v>84</v>
      </c>
      <c r="E3" s="1">
        <f>ROUND(-0.096078,2)</f>
        <v>-0.1</v>
      </c>
      <c r="F3" s="1">
        <v>0.02</v>
      </c>
      <c r="G3" s="3" t="s">
        <v>100</v>
      </c>
      <c r="H3" s="1">
        <v>6</v>
      </c>
    </row>
    <row r="4" spans="1:10" x14ac:dyDescent="0.2">
      <c r="A4" t="s">
        <v>4</v>
      </c>
      <c r="B4">
        <v>-5.9854000000000001E-3</v>
      </c>
      <c r="C4">
        <v>-0.1939294</v>
      </c>
      <c r="D4">
        <v>0.18794405</v>
      </c>
    </row>
    <row r="5" spans="1:10" x14ac:dyDescent="0.2">
      <c r="A5" t="s">
        <v>0</v>
      </c>
      <c r="B5">
        <v>-4.4441599999999998E-2</v>
      </c>
      <c r="C5">
        <v>-6.8000199999999997E-2</v>
      </c>
      <c r="D5">
        <v>2.3558610000000001E-2</v>
      </c>
    </row>
    <row r="6" spans="1:10" x14ac:dyDescent="0.2">
      <c r="A6" t="s">
        <v>3</v>
      </c>
      <c r="B6">
        <v>-0.12186569999999999</v>
      </c>
      <c r="C6">
        <v>-7.4188199999999996E-2</v>
      </c>
      <c r="D6">
        <v>-4.7677499999999998E-2</v>
      </c>
    </row>
    <row r="7" spans="1:10" x14ac:dyDescent="0.2">
      <c r="A7" t="s">
        <v>1</v>
      </c>
      <c r="B7">
        <v>-0.13216990000000001</v>
      </c>
      <c r="C7">
        <v>3.9793839999999997E-2</v>
      </c>
      <c r="D7">
        <v>-0.1719637</v>
      </c>
    </row>
    <row r="8" spans="1:10" x14ac:dyDescent="0.2">
      <c r="A8" t="s">
        <v>2</v>
      </c>
      <c r="B8">
        <v>-0.12811449999999999</v>
      </c>
      <c r="C8">
        <v>9.7515030000000003E-2</v>
      </c>
      <c r="D8">
        <v>-0.22562950000000001</v>
      </c>
    </row>
    <row r="9" spans="1:10" x14ac:dyDescent="0.2">
      <c r="A9" t="s">
        <v>5</v>
      </c>
      <c r="B9">
        <v>-0.28955979999999998</v>
      </c>
      <c r="C9">
        <v>5.3137909999999997E-2</v>
      </c>
      <c r="D9">
        <v>-0.34269769999999999</v>
      </c>
    </row>
    <row r="10" spans="1:10" x14ac:dyDescent="0.2">
      <c r="A10" s="1" t="s">
        <v>85</v>
      </c>
      <c r="E10" s="1">
        <f>ROUND(0.457653,2)</f>
        <v>0.46</v>
      </c>
      <c r="F10" s="1">
        <v>0.03</v>
      </c>
      <c r="G10" s="4" t="s">
        <v>109</v>
      </c>
      <c r="H10" s="1">
        <v>6</v>
      </c>
    </row>
    <row r="11" spans="1:10" x14ac:dyDescent="0.2">
      <c r="A11" t="s">
        <v>6</v>
      </c>
      <c r="B11">
        <v>0.89309400999999999</v>
      </c>
      <c r="C11">
        <v>-0.1167692</v>
      </c>
      <c r="D11">
        <v>1.00986325</v>
      </c>
    </row>
    <row r="12" spans="1:10" x14ac:dyDescent="0.2">
      <c r="A12" t="s">
        <v>7</v>
      </c>
      <c r="B12">
        <v>0.72642655</v>
      </c>
      <c r="C12">
        <v>-0.1337351</v>
      </c>
      <c r="D12">
        <v>0.86016161000000002</v>
      </c>
    </row>
    <row r="13" spans="1:10" x14ac:dyDescent="0.2">
      <c r="A13" t="s">
        <v>10</v>
      </c>
      <c r="B13">
        <v>0.57696773000000001</v>
      </c>
      <c r="C13">
        <v>-9.1783999999999998E-3</v>
      </c>
      <c r="D13">
        <v>0.58614617000000002</v>
      </c>
    </row>
    <row r="14" spans="1:10" x14ac:dyDescent="0.2">
      <c r="A14" t="s">
        <v>11</v>
      </c>
      <c r="B14">
        <v>0.43379748000000001</v>
      </c>
      <c r="C14">
        <v>-5.4921400000000002E-2</v>
      </c>
      <c r="D14">
        <v>0.48871890000000001</v>
      </c>
    </row>
    <row r="15" spans="1:10" x14ac:dyDescent="0.2">
      <c r="A15" t="s">
        <v>8</v>
      </c>
      <c r="B15">
        <v>-7.3131999999999997E-3</v>
      </c>
      <c r="C15">
        <v>1.7569100000000001E-2</v>
      </c>
      <c r="D15">
        <v>-2.48823E-2</v>
      </c>
    </row>
    <row r="16" spans="1:10" x14ac:dyDescent="0.2">
      <c r="A16" t="s">
        <v>9</v>
      </c>
      <c r="B16">
        <v>-0.1393345</v>
      </c>
      <c r="C16">
        <v>3.4757389999999999E-2</v>
      </c>
      <c r="D16">
        <v>-0.17409189999999999</v>
      </c>
    </row>
    <row r="17" spans="1:8" ht="19" x14ac:dyDescent="0.2">
      <c r="A17" s="1" t="s">
        <v>86</v>
      </c>
      <c r="E17" s="1">
        <f>ROUND(-0.007542,3)</f>
        <v>-8.0000000000000002E-3</v>
      </c>
      <c r="F17" s="1">
        <v>5.0000000000000001E-3</v>
      </c>
      <c r="G17" s="3" t="s">
        <v>101</v>
      </c>
      <c r="H17" s="1">
        <v>68</v>
      </c>
    </row>
    <row r="18" spans="1:8" x14ac:dyDescent="0.2">
      <c r="A18" t="s">
        <v>78</v>
      </c>
      <c r="B18">
        <v>0.87663212000000001</v>
      </c>
      <c r="C18">
        <v>-0.1137953</v>
      </c>
      <c r="D18">
        <v>0.99042741000000001</v>
      </c>
    </row>
    <row r="19" spans="1:8" x14ac:dyDescent="0.2">
      <c r="A19" t="s">
        <v>62</v>
      </c>
      <c r="B19">
        <v>0.65938381999999995</v>
      </c>
      <c r="C19">
        <v>-0.12795039999999999</v>
      </c>
      <c r="D19">
        <v>0.78733417999999999</v>
      </c>
    </row>
    <row r="20" spans="1:8" x14ac:dyDescent="0.2">
      <c r="A20" t="s">
        <v>77</v>
      </c>
      <c r="B20">
        <v>0.67479436999999998</v>
      </c>
      <c r="C20">
        <v>-5.8085999999999999E-2</v>
      </c>
      <c r="D20">
        <v>0.73288038</v>
      </c>
    </row>
    <row r="21" spans="1:8" x14ac:dyDescent="0.2">
      <c r="A21" t="s">
        <v>53</v>
      </c>
      <c r="B21">
        <v>0.63675777</v>
      </c>
      <c r="C21">
        <v>-6.01661E-2</v>
      </c>
      <c r="D21">
        <v>0.69692390999999998</v>
      </c>
    </row>
    <row r="22" spans="1:8" x14ac:dyDescent="0.2">
      <c r="A22" t="s">
        <v>28</v>
      </c>
      <c r="B22">
        <v>0.49948289000000001</v>
      </c>
      <c r="C22">
        <v>-4.4442000000000002E-2</v>
      </c>
      <c r="D22">
        <v>0.54392485000000002</v>
      </c>
    </row>
    <row r="23" spans="1:8" x14ac:dyDescent="0.2">
      <c r="A23" t="s">
        <v>69</v>
      </c>
      <c r="B23">
        <v>0.21302668</v>
      </c>
      <c r="C23">
        <v>-0.11452420000000001</v>
      </c>
      <c r="D23">
        <v>0.32755086</v>
      </c>
    </row>
    <row r="24" spans="1:8" x14ac:dyDescent="0.2">
      <c r="A24" t="s">
        <v>61</v>
      </c>
      <c r="B24">
        <v>0.27531677999999998</v>
      </c>
      <c r="C24">
        <v>-2.9970699999999999E-2</v>
      </c>
      <c r="D24">
        <v>0.30528750999999998</v>
      </c>
    </row>
    <row r="25" spans="1:8" x14ac:dyDescent="0.2">
      <c r="A25" t="s">
        <v>15</v>
      </c>
      <c r="B25">
        <v>0.29149159000000002</v>
      </c>
      <c r="C25">
        <v>-1.21318E-2</v>
      </c>
      <c r="D25">
        <v>0.30362341999999998</v>
      </c>
    </row>
    <row r="26" spans="1:8" x14ac:dyDescent="0.2">
      <c r="A26" t="s">
        <v>35</v>
      </c>
      <c r="B26">
        <v>0.25486630999999998</v>
      </c>
      <c r="C26">
        <v>1.8118100000000001E-3</v>
      </c>
      <c r="D26">
        <v>0.25305450000000002</v>
      </c>
    </row>
    <row r="27" spans="1:8" x14ac:dyDescent="0.2">
      <c r="A27" t="s">
        <v>17</v>
      </c>
      <c r="B27">
        <v>0.15842212</v>
      </c>
      <c r="C27">
        <v>-9.3408000000000005E-2</v>
      </c>
      <c r="D27">
        <v>0.25183017000000002</v>
      </c>
    </row>
    <row r="28" spans="1:8" x14ac:dyDescent="0.2">
      <c r="A28" t="s">
        <v>14</v>
      </c>
      <c r="B28">
        <v>0.44311286999999999</v>
      </c>
      <c r="C28">
        <v>0.22370977</v>
      </c>
      <c r="D28">
        <v>0.21940309999999999</v>
      </c>
    </row>
    <row r="29" spans="1:8" x14ac:dyDescent="0.2">
      <c r="A29" t="s">
        <v>59</v>
      </c>
      <c r="B29">
        <v>-2.9786400000000001E-2</v>
      </c>
      <c r="C29">
        <v>-0.21835769999999999</v>
      </c>
      <c r="D29">
        <v>0.18857133000000001</v>
      </c>
    </row>
    <row r="30" spans="1:8" x14ac:dyDescent="0.2">
      <c r="A30" t="s">
        <v>43</v>
      </c>
      <c r="B30">
        <v>0.153895</v>
      </c>
      <c r="C30">
        <v>-1.2051600000000001E-2</v>
      </c>
      <c r="D30">
        <v>0.16594665</v>
      </c>
    </row>
    <row r="31" spans="1:8" x14ac:dyDescent="0.2">
      <c r="A31" t="s">
        <v>34</v>
      </c>
      <c r="B31">
        <v>0.17226396999999999</v>
      </c>
      <c r="C31">
        <v>1.5378599999999999E-2</v>
      </c>
      <c r="D31">
        <v>0.15688537</v>
      </c>
    </row>
    <row r="32" spans="1:8" x14ac:dyDescent="0.2">
      <c r="A32" t="s">
        <v>38</v>
      </c>
      <c r="B32">
        <v>0.23050809999999999</v>
      </c>
      <c r="C32">
        <v>9.8010029999999998E-2</v>
      </c>
      <c r="D32">
        <v>0.13249807</v>
      </c>
    </row>
    <row r="33" spans="1:6" x14ac:dyDescent="0.2">
      <c r="A33" t="s">
        <v>12</v>
      </c>
      <c r="B33">
        <v>2.6509999999999999E-4</v>
      </c>
      <c r="C33">
        <v>-0.11045919999999999</v>
      </c>
      <c r="D33">
        <v>0.11072432</v>
      </c>
    </row>
    <row r="34" spans="1:6" x14ac:dyDescent="0.2">
      <c r="A34" t="s">
        <v>54</v>
      </c>
      <c r="B34">
        <v>0.14400979</v>
      </c>
      <c r="C34">
        <v>3.9908359999999997E-2</v>
      </c>
      <c r="D34">
        <v>0.10410144</v>
      </c>
    </row>
    <row r="35" spans="1:6" x14ac:dyDescent="0.2">
      <c r="A35" t="s">
        <v>66</v>
      </c>
      <c r="B35">
        <v>9.0788709999999995E-2</v>
      </c>
      <c r="C35">
        <v>-5.8335000000000001E-3</v>
      </c>
      <c r="D35">
        <v>9.6622200000000005E-2</v>
      </c>
    </row>
    <row r="36" spans="1:6" x14ac:dyDescent="0.2">
      <c r="A36" t="s">
        <v>45</v>
      </c>
      <c r="B36">
        <v>4.3106720000000001E-2</v>
      </c>
      <c r="C36">
        <v>-1.3883000000000001E-3</v>
      </c>
      <c r="D36">
        <v>4.4495010000000002E-2</v>
      </c>
    </row>
    <row r="37" spans="1:6" x14ac:dyDescent="0.2">
      <c r="A37" t="s">
        <v>23</v>
      </c>
      <c r="B37">
        <v>-9.3082200000000004E-2</v>
      </c>
      <c r="C37">
        <v>-0.12721370000000001</v>
      </c>
      <c r="D37">
        <v>3.4131519999999999E-2</v>
      </c>
    </row>
    <row r="38" spans="1:6" x14ac:dyDescent="0.2">
      <c r="A38" t="s">
        <v>50</v>
      </c>
      <c r="B38">
        <v>7.3375129999999997E-2</v>
      </c>
      <c r="C38">
        <v>3.9361699999999999E-2</v>
      </c>
      <c r="D38">
        <v>3.4013429999999997E-2</v>
      </c>
    </row>
    <row r="39" spans="1:6" x14ac:dyDescent="0.2">
      <c r="A39" t="s">
        <v>25</v>
      </c>
      <c r="B39">
        <v>6.6216090000000005E-2</v>
      </c>
      <c r="C39">
        <v>3.3002650000000001E-2</v>
      </c>
      <c r="D39">
        <v>3.3213439999999997E-2</v>
      </c>
    </row>
    <row r="40" spans="1:6" x14ac:dyDescent="0.2">
      <c r="A40" t="s">
        <v>32</v>
      </c>
      <c r="B40">
        <v>3.5841249999999998E-2</v>
      </c>
      <c r="C40">
        <v>1.7191000000000001E-2</v>
      </c>
      <c r="D40">
        <v>1.865025E-2</v>
      </c>
    </row>
    <row r="41" spans="1:6" x14ac:dyDescent="0.2">
      <c r="A41" t="s">
        <v>47</v>
      </c>
      <c r="B41">
        <v>-1.0402E-2</v>
      </c>
      <c r="C41">
        <v>-1.0402E-2</v>
      </c>
      <c r="D41" s="2">
        <v>1.73E-18</v>
      </c>
      <c r="E41" s="2"/>
      <c r="F41" s="2"/>
    </row>
    <row r="42" spans="1:6" x14ac:dyDescent="0.2">
      <c r="A42" t="s">
        <v>42</v>
      </c>
      <c r="B42">
        <v>-1.8018699999999999E-2</v>
      </c>
      <c r="C42">
        <v>-1.8018699999999999E-2</v>
      </c>
      <c r="D42">
        <v>0</v>
      </c>
    </row>
    <row r="43" spans="1:6" x14ac:dyDescent="0.2">
      <c r="A43" t="s">
        <v>48</v>
      </c>
      <c r="B43">
        <v>-2.5486499999999999E-2</v>
      </c>
      <c r="C43">
        <v>-2.5486499999999999E-2</v>
      </c>
      <c r="D43">
        <v>0</v>
      </c>
    </row>
    <row r="44" spans="1:6" x14ac:dyDescent="0.2">
      <c r="A44" t="s">
        <v>22</v>
      </c>
      <c r="B44">
        <v>-1.4711500000000001E-2</v>
      </c>
      <c r="C44">
        <v>-1.4711500000000001E-2</v>
      </c>
      <c r="D44" s="2">
        <v>-3.47E-18</v>
      </c>
      <c r="E44" s="2"/>
      <c r="F44" s="2"/>
    </row>
    <row r="45" spans="1:6" x14ac:dyDescent="0.2">
      <c r="A45" t="s">
        <v>31</v>
      </c>
      <c r="B45">
        <v>-1.4711500000000001E-2</v>
      </c>
      <c r="C45">
        <v>-1.4711500000000001E-2</v>
      </c>
      <c r="D45" s="2">
        <v>-3.47E-18</v>
      </c>
      <c r="E45" s="2"/>
      <c r="F45" s="2"/>
    </row>
    <row r="46" spans="1:6" x14ac:dyDescent="0.2">
      <c r="A46" t="s">
        <v>40</v>
      </c>
      <c r="B46">
        <v>-4.2207300000000003E-2</v>
      </c>
      <c r="C46">
        <v>-2.6291999999999999E-2</v>
      </c>
      <c r="D46">
        <v>-1.59153E-2</v>
      </c>
    </row>
    <row r="47" spans="1:6" x14ac:dyDescent="0.2">
      <c r="A47" t="s">
        <v>46</v>
      </c>
      <c r="B47">
        <v>-4.5385500000000002E-2</v>
      </c>
      <c r="C47">
        <v>-1.9395099999999998E-2</v>
      </c>
      <c r="D47">
        <v>-2.59904E-2</v>
      </c>
    </row>
    <row r="48" spans="1:6" x14ac:dyDescent="0.2">
      <c r="A48" t="s">
        <v>36</v>
      </c>
      <c r="B48">
        <v>2.618115E-2</v>
      </c>
      <c r="C48">
        <v>5.7843070000000003E-2</v>
      </c>
      <c r="D48">
        <v>-3.16619E-2</v>
      </c>
    </row>
    <row r="49" spans="1:4" x14ac:dyDescent="0.2">
      <c r="A49" t="s">
        <v>41</v>
      </c>
      <c r="B49">
        <v>-3.1219500000000001E-2</v>
      </c>
      <c r="C49">
        <v>6.5232099999999998E-3</v>
      </c>
      <c r="D49">
        <v>-3.7742699999999997E-2</v>
      </c>
    </row>
    <row r="50" spans="1:4" x14ac:dyDescent="0.2">
      <c r="A50" t="s">
        <v>44</v>
      </c>
      <c r="B50">
        <v>-1.4711500000000001E-2</v>
      </c>
      <c r="C50">
        <v>2.5305600000000001E-2</v>
      </c>
      <c r="D50">
        <v>-4.00171E-2</v>
      </c>
    </row>
    <row r="51" spans="1:4" x14ac:dyDescent="0.2">
      <c r="A51" t="s">
        <v>57</v>
      </c>
      <c r="B51">
        <v>-0.18018380000000001</v>
      </c>
      <c r="C51">
        <v>-0.13533310000000001</v>
      </c>
      <c r="D51">
        <v>-4.4850800000000003E-2</v>
      </c>
    </row>
    <row r="52" spans="1:4" x14ac:dyDescent="0.2">
      <c r="A52" t="s">
        <v>74</v>
      </c>
      <c r="B52">
        <v>-4.2181799999999998E-2</v>
      </c>
      <c r="C52">
        <v>1.445019E-2</v>
      </c>
      <c r="D52">
        <v>-5.6632000000000002E-2</v>
      </c>
    </row>
    <row r="53" spans="1:4" x14ac:dyDescent="0.2">
      <c r="A53" t="s">
        <v>49</v>
      </c>
      <c r="B53">
        <v>-5.6101600000000001E-2</v>
      </c>
      <c r="C53">
        <v>1.7569100000000001E-2</v>
      </c>
      <c r="D53">
        <v>-7.3670700000000006E-2</v>
      </c>
    </row>
    <row r="54" spans="1:4" x14ac:dyDescent="0.2">
      <c r="A54" t="s">
        <v>29</v>
      </c>
      <c r="B54">
        <v>-7.1840000000000001E-2</v>
      </c>
      <c r="C54">
        <v>1.1424500000000001E-2</v>
      </c>
      <c r="D54">
        <v>-8.3264500000000005E-2</v>
      </c>
    </row>
    <row r="55" spans="1:4" x14ac:dyDescent="0.2">
      <c r="A55" t="s">
        <v>65</v>
      </c>
      <c r="B55">
        <v>-0.2223001</v>
      </c>
      <c r="C55">
        <v>-0.13572880000000001</v>
      </c>
      <c r="D55">
        <v>-8.6571300000000004E-2</v>
      </c>
    </row>
    <row r="56" spans="1:4" x14ac:dyDescent="0.2">
      <c r="A56" t="s">
        <v>20</v>
      </c>
      <c r="B56">
        <v>-3.3290699999999999E-2</v>
      </c>
      <c r="C56">
        <v>5.6782359999999997E-2</v>
      </c>
      <c r="D56">
        <v>-9.0073E-2</v>
      </c>
    </row>
    <row r="57" spans="1:4" x14ac:dyDescent="0.2">
      <c r="A57" t="s">
        <v>51</v>
      </c>
      <c r="B57">
        <v>-5.6338899999999997E-2</v>
      </c>
      <c r="C57">
        <v>4.0940549999999999E-2</v>
      </c>
      <c r="D57">
        <v>-9.7279500000000005E-2</v>
      </c>
    </row>
    <row r="58" spans="1:4" x14ac:dyDescent="0.2">
      <c r="A58" t="s">
        <v>13</v>
      </c>
      <c r="B58">
        <v>-5.2786E-2</v>
      </c>
      <c r="C58">
        <v>6.2367350000000002E-2</v>
      </c>
      <c r="D58">
        <v>-0.1151533</v>
      </c>
    </row>
    <row r="59" spans="1:4" x14ac:dyDescent="0.2">
      <c r="A59" t="s">
        <v>24</v>
      </c>
      <c r="B59">
        <v>-0.59989060000000005</v>
      </c>
      <c r="C59">
        <v>-0.48200029999999999</v>
      </c>
      <c r="D59">
        <v>-0.1178903</v>
      </c>
    </row>
    <row r="60" spans="1:4" x14ac:dyDescent="0.2">
      <c r="A60" t="s">
        <v>52</v>
      </c>
      <c r="B60">
        <v>-0.20924180000000001</v>
      </c>
      <c r="C60">
        <v>-7.8723199999999993E-2</v>
      </c>
      <c r="D60">
        <v>-0.13051869999999999</v>
      </c>
    </row>
    <row r="61" spans="1:4" x14ac:dyDescent="0.2">
      <c r="A61" t="s">
        <v>64</v>
      </c>
      <c r="B61">
        <v>-4.0417799999999997E-2</v>
      </c>
      <c r="C61">
        <v>9.0660889999999994E-2</v>
      </c>
      <c r="D61">
        <v>-0.13107869999999999</v>
      </c>
    </row>
    <row r="62" spans="1:4" x14ac:dyDescent="0.2">
      <c r="A62" t="s">
        <v>27</v>
      </c>
      <c r="B62">
        <v>-0.17555670000000001</v>
      </c>
      <c r="C62">
        <v>-2.7957699999999999E-2</v>
      </c>
      <c r="D62">
        <v>-0.14759890000000001</v>
      </c>
    </row>
    <row r="63" spans="1:4" x14ac:dyDescent="0.2">
      <c r="A63" t="s">
        <v>73</v>
      </c>
      <c r="B63">
        <v>-0.16318260000000001</v>
      </c>
      <c r="C63">
        <v>-7.1159999999999995E-4</v>
      </c>
      <c r="D63">
        <v>-0.162471</v>
      </c>
    </row>
    <row r="64" spans="1:4" x14ac:dyDescent="0.2">
      <c r="A64" t="s">
        <v>56</v>
      </c>
      <c r="B64">
        <v>-0.13756860000000001</v>
      </c>
      <c r="C64">
        <v>3.3848660000000003E-2</v>
      </c>
      <c r="D64">
        <v>-0.17141729999999999</v>
      </c>
    </row>
    <row r="65" spans="1:4" x14ac:dyDescent="0.2">
      <c r="A65" t="s">
        <v>67</v>
      </c>
      <c r="B65">
        <v>-0.37140459999999997</v>
      </c>
      <c r="C65">
        <v>-0.19669619999999999</v>
      </c>
      <c r="D65">
        <v>-0.17470840000000001</v>
      </c>
    </row>
    <row r="66" spans="1:4" x14ac:dyDescent="0.2">
      <c r="A66" t="s">
        <v>55</v>
      </c>
      <c r="B66">
        <v>-0.15006520000000001</v>
      </c>
      <c r="C66">
        <v>5.1597110000000002E-2</v>
      </c>
      <c r="D66">
        <v>-0.20166229999999999</v>
      </c>
    </row>
    <row r="67" spans="1:4" x14ac:dyDescent="0.2">
      <c r="A67" t="s">
        <v>18</v>
      </c>
      <c r="B67">
        <v>-9.3437199999999998E-2</v>
      </c>
      <c r="C67">
        <v>0.12478158</v>
      </c>
      <c r="D67">
        <v>-0.21821879999999999</v>
      </c>
    </row>
    <row r="68" spans="1:4" x14ac:dyDescent="0.2">
      <c r="A68" t="s">
        <v>72</v>
      </c>
      <c r="B68">
        <v>-0.27178580000000002</v>
      </c>
      <c r="C68">
        <v>-4.5674399999999997E-2</v>
      </c>
      <c r="D68">
        <v>-0.22611149999999999</v>
      </c>
    </row>
    <row r="69" spans="1:4" x14ac:dyDescent="0.2">
      <c r="A69" t="s">
        <v>26</v>
      </c>
      <c r="B69">
        <v>-0.1805966</v>
      </c>
      <c r="C69">
        <v>4.7210839999999997E-2</v>
      </c>
      <c r="D69">
        <v>-0.22780739999999999</v>
      </c>
    </row>
    <row r="70" spans="1:4" x14ac:dyDescent="0.2">
      <c r="A70" t="s">
        <v>60</v>
      </c>
      <c r="B70">
        <v>-0.1613955</v>
      </c>
      <c r="C70">
        <v>0.10499044</v>
      </c>
      <c r="D70">
        <v>-0.26638600000000001</v>
      </c>
    </row>
    <row r="71" spans="1:4" x14ac:dyDescent="0.2">
      <c r="A71" t="s">
        <v>63</v>
      </c>
      <c r="B71">
        <v>-0.14203789999999999</v>
      </c>
      <c r="C71">
        <v>0.14177667999999999</v>
      </c>
      <c r="D71">
        <v>-0.28381450000000003</v>
      </c>
    </row>
    <row r="72" spans="1:4" x14ac:dyDescent="0.2">
      <c r="A72" t="s">
        <v>19</v>
      </c>
      <c r="B72">
        <v>-0.18129190000000001</v>
      </c>
      <c r="C72">
        <v>0.11377378</v>
      </c>
      <c r="D72">
        <v>-0.29506569999999999</v>
      </c>
    </row>
    <row r="73" spans="1:4" x14ac:dyDescent="0.2">
      <c r="A73" t="s">
        <v>70</v>
      </c>
      <c r="B73">
        <v>-0.2525386</v>
      </c>
      <c r="C73">
        <v>4.2787539999999999E-2</v>
      </c>
      <c r="D73">
        <v>-0.29532619999999998</v>
      </c>
    </row>
    <row r="74" spans="1:4" x14ac:dyDescent="0.2">
      <c r="A74" t="s">
        <v>37</v>
      </c>
      <c r="B74">
        <v>-0.25444820000000001</v>
      </c>
      <c r="C74">
        <v>6.1680939999999997E-2</v>
      </c>
      <c r="D74">
        <v>-0.3161292</v>
      </c>
    </row>
    <row r="75" spans="1:4" x14ac:dyDescent="0.2">
      <c r="A75" t="s">
        <v>58</v>
      </c>
      <c r="B75">
        <v>-0.43110660000000001</v>
      </c>
      <c r="C75">
        <v>-0.1098005</v>
      </c>
      <c r="D75">
        <v>-0.32130609999999998</v>
      </c>
    </row>
    <row r="76" spans="1:4" x14ac:dyDescent="0.2">
      <c r="A76" t="s">
        <v>30</v>
      </c>
      <c r="B76">
        <v>-0.24248600000000001</v>
      </c>
      <c r="C76">
        <v>8.240931E-2</v>
      </c>
      <c r="D76">
        <v>-0.3248953</v>
      </c>
    </row>
    <row r="77" spans="1:4" x14ac:dyDescent="0.2">
      <c r="A77" t="s">
        <v>5</v>
      </c>
      <c r="B77">
        <v>-0.28955979999999998</v>
      </c>
      <c r="C77">
        <v>5.3137909999999997E-2</v>
      </c>
      <c r="D77">
        <v>-0.34269769999999999</v>
      </c>
    </row>
    <row r="78" spans="1:4" x14ac:dyDescent="0.2">
      <c r="A78" t="s">
        <v>71</v>
      </c>
      <c r="B78">
        <v>-0.31189319999999998</v>
      </c>
      <c r="C78">
        <v>4.9677010000000001E-2</v>
      </c>
      <c r="D78">
        <v>-0.36157020000000001</v>
      </c>
    </row>
    <row r="79" spans="1:4" x14ac:dyDescent="0.2">
      <c r="A79" t="s">
        <v>39</v>
      </c>
      <c r="B79">
        <v>-0.2917594</v>
      </c>
      <c r="C79">
        <v>7.4289770000000005E-2</v>
      </c>
      <c r="D79">
        <v>-0.36604910000000002</v>
      </c>
    </row>
    <row r="80" spans="1:4" x14ac:dyDescent="0.2">
      <c r="A80" t="s">
        <v>76</v>
      </c>
      <c r="B80">
        <v>-0.2824525</v>
      </c>
      <c r="C80">
        <v>0.10981721999999999</v>
      </c>
      <c r="D80">
        <v>-0.3922697</v>
      </c>
    </row>
    <row r="81" spans="1:8" x14ac:dyDescent="0.2">
      <c r="A81" t="s">
        <v>16</v>
      </c>
      <c r="B81">
        <v>-0.2308521</v>
      </c>
      <c r="C81">
        <v>0.18636140000000001</v>
      </c>
      <c r="D81">
        <v>-0.41721360000000002</v>
      </c>
    </row>
    <row r="82" spans="1:8" x14ac:dyDescent="0.2">
      <c r="A82" t="s">
        <v>21</v>
      </c>
      <c r="B82">
        <v>-0.23409440000000001</v>
      </c>
      <c r="C82">
        <v>0.19444312</v>
      </c>
      <c r="D82">
        <v>-0.42853750000000002</v>
      </c>
    </row>
    <row r="83" spans="1:8" x14ac:dyDescent="0.2">
      <c r="A83" t="s">
        <v>75</v>
      </c>
      <c r="B83">
        <v>-0.59478129999999996</v>
      </c>
      <c r="C83">
        <v>-7.4884300000000001E-2</v>
      </c>
      <c r="D83">
        <v>-0.51989700000000005</v>
      </c>
    </row>
    <row r="84" spans="1:8" x14ac:dyDescent="0.2">
      <c r="A84" t="s">
        <v>33</v>
      </c>
      <c r="B84">
        <v>-0.52428580000000002</v>
      </c>
      <c r="C84">
        <v>7.8222940000000005E-2</v>
      </c>
      <c r="D84">
        <v>-0.60250870000000001</v>
      </c>
    </row>
    <row r="85" spans="1:8" x14ac:dyDescent="0.2">
      <c r="A85" t="s">
        <v>68</v>
      </c>
      <c r="B85">
        <v>-0.69924739999999996</v>
      </c>
      <c r="C85">
        <v>0.55128688999999997</v>
      </c>
      <c r="D85">
        <v>-1.2505343</v>
      </c>
    </row>
    <row r="86" spans="1:8" x14ac:dyDescent="0.2">
      <c r="A86" s="1" t="s">
        <v>87</v>
      </c>
      <c r="E86" s="1">
        <f>ROUND(-0.3426977,2)</f>
        <v>-0.34</v>
      </c>
      <c r="F86" s="1">
        <v>0.04</v>
      </c>
      <c r="G86" s="4" t="s">
        <v>109</v>
      </c>
      <c r="H86" s="1">
        <v>1</v>
      </c>
    </row>
    <row r="87" spans="1:8" x14ac:dyDescent="0.2">
      <c r="A87" t="s">
        <v>5</v>
      </c>
      <c r="B87">
        <v>-0.28955979999999998</v>
      </c>
      <c r="C87">
        <v>5.3137909999999997E-2</v>
      </c>
      <c r="D87">
        <v>-0.34269769999999999</v>
      </c>
    </row>
    <row r="88" spans="1:8" x14ac:dyDescent="0.2">
      <c r="A88" s="1" t="s">
        <v>111</v>
      </c>
      <c r="E88" s="1">
        <v>-1.2500000000000001E-2</v>
      </c>
      <c r="F88" s="1">
        <v>1.2999999999999999E-3</v>
      </c>
      <c r="G88" s="1" t="s">
        <v>112</v>
      </c>
      <c r="H88" s="1" t="s">
        <v>116</v>
      </c>
    </row>
  </sheetData>
  <sortState ref="A4:D9">
    <sortCondition descending="1" ref="D4:D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114E-42F2-1546-A899-64F2AA09E63C}">
  <dimension ref="A1:J88"/>
  <sheetViews>
    <sheetView topLeftCell="D1" workbookViewId="0">
      <selection activeCell="J2" sqref="J2"/>
    </sheetView>
  </sheetViews>
  <sheetFormatPr baseColWidth="10" defaultRowHeight="16" x14ac:dyDescent="0.2"/>
  <cols>
    <col min="1" max="1" width="24.5" customWidth="1"/>
    <col min="2" max="2" width="15" customWidth="1"/>
    <col min="3" max="3" width="19.33203125" customWidth="1"/>
    <col min="4" max="4" width="12.83203125" customWidth="1"/>
    <col min="5" max="5" width="18.5" customWidth="1"/>
    <col min="6" max="6" width="12" customWidth="1"/>
    <col min="7" max="7" width="15.5" customWidth="1"/>
    <col min="8" max="8" width="13" customWidth="1"/>
  </cols>
  <sheetData>
    <row r="1" spans="1:10" x14ac:dyDescent="0.2">
      <c r="A1" s="1" t="s">
        <v>79</v>
      </c>
      <c r="B1" s="1" t="s">
        <v>89</v>
      </c>
      <c r="C1" s="1" t="s">
        <v>81</v>
      </c>
      <c r="D1" s="1" t="s">
        <v>114</v>
      </c>
      <c r="E1" s="1" t="s">
        <v>115</v>
      </c>
      <c r="F1" s="1" t="s">
        <v>108</v>
      </c>
      <c r="G1" s="1" t="s">
        <v>90</v>
      </c>
      <c r="H1" s="1" t="s">
        <v>110</v>
      </c>
      <c r="J1" s="6" t="s">
        <v>113</v>
      </c>
    </row>
    <row r="2" spans="1:10" x14ac:dyDescent="0.2">
      <c r="G2" t="s">
        <v>91</v>
      </c>
      <c r="J2" s="7" t="s">
        <v>118</v>
      </c>
    </row>
    <row r="3" spans="1:10" ht="19" x14ac:dyDescent="0.2">
      <c r="A3" s="1" t="s">
        <v>84</v>
      </c>
      <c r="E3" s="1">
        <f>ROUND(-0.074322,3)</f>
        <v>-7.3999999999999996E-2</v>
      </c>
      <c r="F3" s="1">
        <v>2.5000000000000001E-2</v>
      </c>
      <c r="G3" s="3" t="s">
        <v>105</v>
      </c>
      <c r="H3" s="1">
        <v>6</v>
      </c>
    </row>
    <row r="4" spans="1:10" x14ac:dyDescent="0.2">
      <c r="A4" t="s">
        <v>4</v>
      </c>
      <c r="B4">
        <v>0.27396198999999999</v>
      </c>
      <c r="C4">
        <v>-0.1939294</v>
      </c>
      <c r="D4">
        <v>0.46789141000000001</v>
      </c>
    </row>
    <row r="5" spans="1:10" x14ac:dyDescent="0.2">
      <c r="A5" t="s">
        <v>0</v>
      </c>
      <c r="B5">
        <v>-0.11375300000000001</v>
      </c>
      <c r="C5">
        <v>-6.8000199999999997E-2</v>
      </c>
      <c r="D5">
        <v>-4.5752800000000003E-2</v>
      </c>
    </row>
    <row r="6" spans="1:10" x14ac:dyDescent="0.2">
      <c r="A6" t="s">
        <v>3</v>
      </c>
      <c r="B6">
        <v>-0.12186569999999999</v>
      </c>
      <c r="C6">
        <v>-7.4188199999999996E-2</v>
      </c>
      <c r="D6">
        <v>-4.7677499999999998E-2</v>
      </c>
    </row>
    <row r="7" spans="1:10" x14ac:dyDescent="0.2">
      <c r="A7" t="s">
        <v>1</v>
      </c>
      <c r="B7">
        <v>-8.6226899999999995E-2</v>
      </c>
      <c r="C7">
        <v>3.9793839999999997E-2</v>
      </c>
      <c r="D7">
        <v>-0.12602079999999999</v>
      </c>
    </row>
    <row r="8" spans="1:10" x14ac:dyDescent="0.2">
      <c r="A8" t="s">
        <v>2</v>
      </c>
      <c r="B8">
        <v>-0.20492540000000001</v>
      </c>
      <c r="C8">
        <v>9.7515030000000003E-2</v>
      </c>
      <c r="D8">
        <v>-0.3024404</v>
      </c>
    </row>
    <row r="9" spans="1:10" x14ac:dyDescent="0.2">
      <c r="A9" t="s">
        <v>5</v>
      </c>
      <c r="B9">
        <v>-0.33879389999999998</v>
      </c>
      <c r="C9">
        <v>5.3137909999999997E-2</v>
      </c>
      <c r="D9">
        <v>-0.3919318</v>
      </c>
    </row>
    <row r="10" spans="1:10" ht="19" x14ac:dyDescent="0.2">
      <c r="A10" s="1" t="s">
        <v>85</v>
      </c>
      <c r="E10" s="1">
        <f>ROUNDUP(0.10093,2)</f>
        <v>0.11</v>
      </c>
      <c r="F10" s="1">
        <v>0.02</v>
      </c>
      <c r="G10" s="3" t="s">
        <v>106</v>
      </c>
      <c r="H10" s="1">
        <v>6</v>
      </c>
    </row>
    <row r="11" spans="1:10" x14ac:dyDescent="0.2">
      <c r="A11" t="s">
        <v>6</v>
      </c>
      <c r="B11">
        <v>0.36364703999999998</v>
      </c>
      <c r="C11">
        <v>-0.1167692</v>
      </c>
      <c r="D11">
        <v>0.48041629000000002</v>
      </c>
    </row>
    <row r="12" spans="1:10" x14ac:dyDescent="0.2">
      <c r="A12" t="s">
        <v>7</v>
      </c>
      <c r="B12">
        <v>0.32993317</v>
      </c>
      <c r="C12">
        <v>-0.1337351</v>
      </c>
      <c r="D12">
        <v>0.46366823000000001</v>
      </c>
    </row>
    <row r="13" spans="1:10" x14ac:dyDescent="0.2">
      <c r="A13" t="s">
        <v>8</v>
      </c>
      <c r="B13">
        <v>2.2209039999999999E-2</v>
      </c>
      <c r="C13">
        <v>1.7569100000000001E-2</v>
      </c>
      <c r="D13">
        <v>4.6399500000000003E-3</v>
      </c>
    </row>
    <row r="14" spans="1:10" x14ac:dyDescent="0.2">
      <c r="A14" t="s">
        <v>11</v>
      </c>
      <c r="B14">
        <v>-7.8426099999999999E-2</v>
      </c>
      <c r="C14">
        <v>-5.4921400000000002E-2</v>
      </c>
      <c r="D14">
        <v>-2.35047E-2</v>
      </c>
    </row>
    <row r="15" spans="1:10" x14ac:dyDescent="0.2">
      <c r="A15" t="s">
        <v>10</v>
      </c>
      <c r="B15">
        <v>-0.1426914</v>
      </c>
      <c r="C15">
        <v>-9.1783999999999998E-3</v>
      </c>
      <c r="D15">
        <v>-0.13351289999999999</v>
      </c>
    </row>
    <row r="16" spans="1:10" x14ac:dyDescent="0.2">
      <c r="A16" t="s">
        <v>9</v>
      </c>
      <c r="B16">
        <v>-0.15137249999999999</v>
      </c>
      <c r="C16">
        <v>3.4757389999999999E-2</v>
      </c>
      <c r="D16">
        <v>-0.18612980000000001</v>
      </c>
    </row>
    <row r="17" spans="1:8" ht="19" x14ac:dyDescent="0.2">
      <c r="A17" s="1" t="s">
        <v>86</v>
      </c>
      <c r="E17" s="1">
        <f>ROUND(-0.060046,2)</f>
        <v>-0.06</v>
      </c>
      <c r="F17" s="1">
        <v>0.01</v>
      </c>
      <c r="G17" s="3" t="s">
        <v>107</v>
      </c>
      <c r="H17" s="1">
        <v>68</v>
      </c>
    </row>
    <row r="18" spans="1:8" x14ac:dyDescent="0.2">
      <c r="A18" t="s">
        <v>59</v>
      </c>
      <c r="B18">
        <v>1.9822883</v>
      </c>
      <c r="C18">
        <v>-0.21835769999999999</v>
      </c>
      <c r="D18">
        <v>2.2006459899999999</v>
      </c>
    </row>
    <row r="19" spans="1:8" x14ac:dyDescent="0.2">
      <c r="A19" t="s">
        <v>23</v>
      </c>
      <c r="B19">
        <v>1.2884687800000001</v>
      </c>
      <c r="C19">
        <v>-0.12721370000000001</v>
      </c>
      <c r="D19">
        <v>1.41568249</v>
      </c>
    </row>
    <row r="20" spans="1:8" x14ac:dyDescent="0.2">
      <c r="A20" t="s">
        <v>25</v>
      </c>
      <c r="B20">
        <v>1.0268934599999999</v>
      </c>
      <c r="C20">
        <v>3.3002650000000001E-2</v>
      </c>
      <c r="D20">
        <v>0.99389081000000001</v>
      </c>
    </row>
    <row r="21" spans="1:8" x14ac:dyDescent="0.2">
      <c r="A21" t="s">
        <v>52</v>
      </c>
      <c r="B21">
        <v>0.32993074</v>
      </c>
      <c r="C21">
        <v>-7.8723199999999993E-2</v>
      </c>
      <c r="D21">
        <v>0.40865391000000001</v>
      </c>
    </row>
    <row r="22" spans="1:8" x14ac:dyDescent="0.2">
      <c r="A22" t="s">
        <v>17</v>
      </c>
      <c r="B22">
        <v>0.23035689000000001</v>
      </c>
      <c r="C22">
        <v>-9.3408000000000005E-2</v>
      </c>
      <c r="D22">
        <v>0.32376494</v>
      </c>
    </row>
    <row r="23" spans="1:8" x14ac:dyDescent="0.2">
      <c r="A23" t="s">
        <v>12</v>
      </c>
      <c r="B23">
        <v>0.15649604</v>
      </c>
      <c r="C23">
        <v>-0.11045919999999999</v>
      </c>
      <c r="D23">
        <v>0.26695526000000003</v>
      </c>
    </row>
    <row r="24" spans="1:8" x14ac:dyDescent="0.2">
      <c r="A24" t="s">
        <v>35</v>
      </c>
      <c r="B24">
        <v>0.26771683000000002</v>
      </c>
      <c r="C24">
        <v>1.8118100000000001E-3</v>
      </c>
      <c r="D24">
        <v>0.26590502999999999</v>
      </c>
    </row>
    <row r="25" spans="1:8" x14ac:dyDescent="0.2">
      <c r="A25" t="s">
        <v>46</v>
      </c>
      <c r="B25">
        <v>0.18023781</v>
      </c>
      <c r="C25">
        <v>-1.9395099999999998E-2</v>
      </c>
      <c r="D25">
        <v>0.1996329</v>
      </c>
    </row>
    <row r="26" spans="1:8" x14ac:dyDescent="0.2">
      <c r="A26" t="s">
        <v>32</v>
      </c>
      <c r="B26">
        <v>0.17133942999999999</v>
      </c>
      <c r="C26">
        <v>1.7191000000000001E-2</v>
      </c>
      <c r="D26">
        <v>0.15414843</v>
      </c>
    </row>
    <row r="27" spans="1:8" x14ac:dyDescent="0.2">
      <c r="A27" t="s">
        <v>61</v>
      </c>
      <c r="B27">
        <v>0.11907988999999999</v>
      </c>
      <c r="C27">
        <v>-2.9970699999999999E-2</v>
      </c>
      <c r="D27">
        <v>0.14905061999999999</v>
      </c>
    </row>
    <row r="28" spans="1:8" x14ac:dyDescent="0.2">
      <c r="A28" t="s">
        <v>58</v>
      </c>
      <c r="B28">
        <v>7.7596499999999999E-3</v>
      </c>
      <c r="C28">
        <v>-0.1098005</v>
      </c>
      <c r="D28">
        <v>0.11756011</v>
      </c>
    </row>
    <row r="29" spans="1:8" x14ac:dyDescent="0.2">
      <c r="A29" t="s">
        <v>48</v>
      </c>
      <c r="B29">
        <v>8.9146929999999999E-2</v>
      </c>
      <c r="C29">
        <v>-2.5486499999999999E-2</v>
      </c>
      <c r="D29">
        <v>0.11463342999999999</v>
      </c>
    </row>
    <row r="30" spans="1:8" x14ac:dyDescent="0.2">
      <c r="A30" t="s">
        <v>62</v>
      </c>
      <c r="B30">
        <v>-8.53265E-2</v>
      </c>
      <c r="C30">
        <v>-0.12795039999999999</v>
      </c>
      <c r="D30">
        <v>4.2623870000000001E-2</v>
      </c>
    </row>
    <row r="31" spans="1:8" x14ac:dyDescent="0.2">
      <c r="A31" t="s">
        <v>53</v>
      </c>
      <c r="B31">
        <v>-2.6750800000000002E-2</v>
      </c>
      <c r="C31">
        <v>-6.01661E-2</v>
      </c>
      <c r="D31">
        <v>3.3415300000000002E-2</v>
      </c>
    </row>
    <row r="32" spans="1:8" x14ac:dyDescent="0.2">
      <c r="A32" t="s">
        <v>40</v>
      </c>
      <c r="B32">
        <v>-6.7085000000000001E-3</v>
      </c>
      <c r="C32">
        <v>-2.6291999999999999E-2</v>
      </c>
      <c r="D32">
        <v>1.9583489999999999E-2</v>
      </c>
    </row>
    <row r="33" spans="1:6" x14ac:dyDescent="0.2">
      <c r="A33" t="s">
        <v>69</v>
      </c>
      <c r="B33">
        <v>-9.8771200000000003E-2</v>
      </c>
      <c r="C33">
        <v>-0.11452420000000001</v>
      </c>
      <c r="D33">
        <v>1.5752950000000002E-2</v>
      </c>
    </row>
    <row r="34" spans="1:6" x14ac:dyDescent="0.2">
      <c r="A34" t="s">
        <v>34</v>
      </c>
      <c r="B34">
        <v>2.8819529999999999E-2</v>
      </c>
      <c r="C34">
        <v>1.5378599999999999E-2</v>
      </c>
      <c r="D34">
        <v>1.344093E-2</v>
      </c>
    </row>
    <row r="35" spans="1:6" x14ac:dyDescent="0.2">
      <c r="A35" t="s">
        <v>78</v>
      </c>
      <c r="B35">
        <v>-0.1048021</v>
      </c>
      <c r="C35">
        <v>-0.1137953</v>
      </c>
      <c r="D35">
        <v>8.9931799999999999E-3</v>
      </c>
    </row>
    <row r="36" spans="1:6" x14ac:dyDescent="0.2">
      <c r="A36" t="s">
        <v>43</v>
      </c>
      <c r="B36">
        <v>-5.3579999999999999E-3</v>
      </c>
      <c r="C36">
        <v>-1.2051600000000001E-2</v>
      </c>
      <c r="D36">
        <v>6.6936499999999998E-3</v>
      </c>
    </row>
    <row r="37" spans="1:6" x14ac:dyDescent="0.2">
      <c r="A37" t="s">
        <v>47</v>
      </c>
      <c r="B37">
        <v>-1.0402E-2</v>
      </c>
      <c r="C37">
        <v>-1.0402E-2</v>
      </c>
      <c r="D37" s="2">
        <v>1.73E-18</v>
      </c>
      <c r="E37" s="2"/>
      <c r="F37" s="2"/>
    </row>
    <row r="38" spans="1:6" x14ac:dyDescent="0.2">
      <c r="A38" t="s">
        <v>42</v>
      </c>
      <c r="B38">
        <v>-1.8018699999999999E-2</v>
      </c>
      <c r="C38">
        <v>-1.8018699999999999E-2</v>
      </c>
      <c r="D38">
        <v>0</v>
      </c>
    </row>
    <row r="39" spans="1:6" x14ac:dyDescent="0.2">
      <c r="A39" t="s">
        <v>22</v>
      </c>
      <c r="B39">
        <v>-1.4711500000000001E-2</v>
      </c>
      <c r="C39">
        <v>-1.4711500000000001E-2</v>
      </c>
      <c r="D39" s="2">
        <v>-1.73E-18</v>
      </c>
      <c r="E39" s="2"/>
      <c r="F39" s="2"/>
    </row>
    <row r="40" spans="1:6" x14ac:dyDescent="0.2">
      <c r="A40" t="s">
        <v>31</v>
      </c>
      <c r="B40">
        <v>-1.4711500000000001E-2</v>
      </c>
      <c r="C40">
        <v>-1.4711500000000001E-2</v>
      </c>
      <c r="D40" s="2">
        <v>-1.73E-18</v>
      </c>
      <c r="E40" s="2"/>
      <c r="F40" s="2"/>
    </row>
    <row r="41" spans="1:6" x14ac:dyDescent="0.2">
      <c r="A41" t="s">
        <v>51</v>
      </c>
      <c r="B41">
        <v>3.2643560000000002E-2</v>
      </c>
      <c r="C41">
        <v>4.0940549999999999E-2</v>
      </c>
      <c r="D41">
        <v>-8.2970000000000006E-3</v>
      </c>
    </row>
    <row r="42" spans="1:6" x14ac:dyDescent="0.2">
      <c r="A42" t="s">
        <v>66</v>
      </c>
      <c r="B42">
        <v>-1.5655499999999999E-2</v>
      </c>
      <c r="C42">
        <v>-5.8335000000000001E-3</v>
      </c>
      <c r="D42">
        <v>-9.8219999999999991E-3</v>
      </c>
    </row>
    <row r="43" spans="1:6" x14ac:dyDescent="0.2">
      <c r="A43" t="s">
        <v>41</v>
      </c>
      <c r="B43">
        <v>-3.1219500000000001E-2</v>
      </c>
      <c r="C43">
        <v>6.5232099999999998E-3</v>
      </c>
      <c r="D43">
        <v>-3.7742699999999997E-2</v>
      </c>
    </row>
    <row r="44" spans="1:6" x14ac:dyDescent="0.2">
      <c r="A44" t="s">
        <v>77</v>
      </c>
      <c r="B44">
        <v>-9.6055500000000002E-2</v>
      </c>
      <c r="C44">
        <v>-5.8085999999999999E-2</v>
      </c>
      <c r="D44">
        <v>-3.7969500000000003E-2</v>
      </c>
    </row>
    <row r="45" spans="1:6" x14ac:dyDescent="0.2">
      <c r="A45" t="s">
        <v>44</v>
      </c>
      <c r="B45">
        <v>-1.4711500000000001E-2</v>
      </c>
      <c r="C45">
        <v>2.5305600000000001E-2</v>
      </c>
      <c r="D45">
        <v>-4.00171E-2</v>
      </c>
    </row>
    <row r="46" spans="1:6" x14ac:dyDescent="0.2">
      <c r="A46" t="s">
        <v>27</v>
      </c>
      <c r="B46">
        <v>-7.3386999999999994E-2</v>
      </c>
      <c r="C46">
        <v>-2.7957699999999999E-2</v>
      </c>
      <c r="D46">
        <v>-4.5429299999999999E-2</v>
      </c>
    </row>
    <row r="47" spans="1:6" x14ac:dyDescent="0.2">
      <c r="A47" t="s">
        <v>49</v>
      </c>
      <c r="B47">
        <v>-2.9998E-2</v>
      </c>
      <c r="C47">
        <v>1.7569100000000001E-2</v>
      </c>
      <c r="D47">
        <v>-4.7567100000000001E-2</v>
      </c>
    </row>
    <row r="48" spans="1:6" x14ac:dyDescent="0.2">
      <c r="A48" t="s">
        <v>74</v>
      </c>
      <c r="B48">
        <v>-3.40559E-2</v>
      </c>
      <c r="C48">
        <v>1.445019E-2</v>
      </c>
      <c r="D48">
        <v>-4.8506100000000003E-2</v>
      </c>
    </row>
    <row r="49" spans="1:4" x14ac:dyDescent="0.2">
      <c r="A49" t="s">
        <v>65</v>
      </c>
      <c r="B49">
        <v>-0.20242969999999999</v>
      </c>
      <c r="C49">
        <v>-0.13572880000000001</v>
      </c>
      <c r="D49">
        <v>-6.6700899999999994E-2</v>
      </c>
    </row>
    <row r="50" spans="1:4" x14ac:dyDescent="0.2">
      <c r="A50" t="s">
        <v>39</v>
      </c>
      <c r="B50">
        <v>-8.2778000000000001E-3</v>
      </c>
      <c r="C50">
        <v>7.4289770000000005E-2</v>
      </c>
      <c r="D50">
        <v>-8.2567600000000005E-2</v>
      </c>
    </row>
    <row r="51" spans="1:4" x14ac:dyDescent="0.2">
      <c r="A51" t="s">
        <v>50</v>
      </c>
      <c r="B51">
        <v>-4.8009000000000003E-2</v>
      </c>
      <c r="C51">
        <v>3.9361699999999999E-2</v>
      </c>
      <c r="D51">
        <v>-8.7370699999999996E-2</v>
      </c>
    </row>
    <row r="52" spans="1:4" x14ac:dyDescent="0.2">
      <c r="A52" t="s">
        <v>29</v>
      </c>
      <c r="B52">
        <v>-9.0181700000000004E-2</v>
      </c>
      <c r="C52">
        <v>1.1424500000000001E-2</v>
      </c>
      <c r="D52">
        <v>-0.10160619999999999</v>
      </c>
    </row>
    <row r="53" spans="1:4" x14ac:dyDescent="0.2">
      <c r="A53" t="s">
        <v>45</v>
      </c>
      <c r="B53">
        <v>-0.1283704</v>
      </c>
      <c r="C53">
        <v>-1.3883000000000001E-3</v>
      </c>
      <c r="D53">
        <v>-0.12698209999999999</v>
      </c>
    </row>
    <row r="54" spans="1:4" x14ac:dyDescent="0.2">
      <c r="A54" t="s">
        <v>57</v>
      </c>
      <c r="B54">
        <v>-0.26625720000000003</v>
      </c>
      <c r="C54">
        <v>-0.13533310000000001</v>
      </c>
      <c r="D54">
        <v>-0.13092409999999999</v>
      </c>
    </row>
    <row r="55" spans="1:4" x14ac:dyDescent="0.2">
      <c r="A55" t="s">
        <v>55</v>
      </c>
      <c r="B55">
        <v>-8.8329599999999994E-2</v>
      </c>
      <c r="C55">
        <v>5.1597110000000002E-2</v>
      </c>
      <c r="D55">
        <v>-0.13992669999999999</v>
      </c>
    </row>
    <row r="56" spans="1:4" x14ac:dyDescent="0.2">
      <c r="A56" t="s">
        <v>20</v>
      </c>
      <c r="B56">
        <v>-8.63482E-2</v>
      </c>
      <c r="C56">
        <v>5.6782359999999997E-2</v>
      </c>
      <c r="D56">
        <v>-0.1431306</v>
      </c>
    </row>
    <row r="57" spans="1:4" x14ac:dyDescent="0.2">
      <c r="A57" t="s">
        <v>13</v>
      </c>
      <c r="B57">
        <v>-8.7041099999999996E-2</v>
      </c>
      <c r="C57">
        <v>6.2367350000000002E-2</v>
      </c>
      <c r="D57">
        <v>-0.1494084</v>
      </c>
    </row>
    <row r="58" spans="1:4" x14ac:dyDescent="0.2">
      <c r="A58" t="s">
        <v>38</v>
      </c>
      <c r="B58">
        <v>-5.5338999999999999E-2</v>
      </c>
      <c r="C58">
        <v>9.8010029999999998E-2</v>
      </c>
      <c r="D58">
        <v>-0.15334900000000001</v>
      </c>
    </row>
    <row r="59" spans="1:4" x14ac:dyDescent="0.2">
      <c r="A59" t="s">
        <v>15</v>
      </c>
      <c r="B59">
        <v>-0.17323069999999999</v>
      </c>
      <c r="C59">
        <v>-1.21318E-2</v>
      </c>
      <c r="D59">
        <v>-0.16109879999999999</v>
      </c>
    </row>
    <row r="60" spans="1:4" x14ac:dyDescent="0.2">
      <c r="A60" t="s">
        <v>72</v>
      </c>
      <c r="B60">
        <v>-0.22442889999999999</v>
      </c>
      <c r="C60">
        <v>-4.5674399999999997E-2</v>
      </c>
      <c r="D60">
        <v>-0.17875450000000001</v>
      </c>
    </row>
    <row r="61" spans="1:4" x14ac:dyDescent="0.2">
      <c r="A61" t="s">
        <v>24</v>
      </c>
      <c r="B61">
        <v>-0.67811589999999999</v>
      </c>
      <c r="C61">
        <v>-0.48200029999999999</v>
      </c>
      <c r="D61">
        <v>-0.1961156</v>
      </c>
    </row>
    <row r="62" spans="1:4" x14ac:dyDescent="0.2">
      <c r="A62" t="s">
        <v>73</v>
      </c>
      <c r="B62">
        <v>-0.20947859999999999</v>
      </c>
      <c r="C62">
        <v>-7.1159999999999995E-4</v>
      </c>
      <c r="D62">
        <v>-0.20876700000000001</v>
      </c>
    </row>
    <row r="63" spans="1:4" x14ac:dyDescent="0.2">
      <c r="A63" t="s">
        <v>26</v>
      </c>
      <c r="B63">
        <v>-0.16525500000000001</v>
      </c>
      <c r="C63">
        <v>4.7210839999999997E-2</v>
      </c>
      <c r="D63">
        <v>-0.21246580000000001</v>
      </c>
    </row>
    <row r="64" spans="1:4" x14ac:dyDescent="0.2">
      <c r="A64" t="s">
        <v>36</v>
      </c>
      <c r="B64">
        <v>-0.16861660000000001</v>
      </c>
      <c r="C64">
        <v>5.7843070000000003E-2</v>
      </c>
      <c r="D64">
        <v>-0.22645960000000001</v>
      </c>
    </row>
    <row r="65" spans="1:4" x14ac:dyDescent="0.2">
      <c r="A65" t="s">
        <v>60</v>
      </c>
      <c r="B65">
        <v>-0.1231154</v>
      </c>
      <c r="C65">
        <v>0.10499044</v>
      </c>
      <c r="D65">
        <v>-0.2281059</v>
      </c>
    </row>
    <row r="66" spans="1:4" x14ac:dyDescent="0.2">
      <c r="A66" t="s">
        <v>56</v>
      </c>
      <c r="B66">
        <v>-0.20001050000000001</v>
      </c>
      <c r="C66">
        <v>3.3848660000000003E-2</v>
      </c>
      <c r="D66">
        <v>-0.23385909999999999</v>
      </c>
    </row>
    <row r="67" spans="1:4" x14ac:dyDescent="0.2">
      <c r="A67" t="s">
        <v>67</v>
      </c>
      <c r="B67">
        <v>-0.43142849999999999</v>
      </c>
      <c r="C67">
        <v>-0.19669619999999999</v>
      </c>
      <c r="D67">
        <v>-0.2347323</v>
      </c>
    </row>
    <row r="68" spans="1:4" x14ac:dyDescent="0.2">
      <c r="A68" t="s">
        <v>54</v>
      </c>
      <c r="B68">
        <v>-0.19666040000000001</v>
      </c>
      <c r="C68">
        <v>3.9908359999999997E-2</v>
      </c>
      <c r="D68">
        <v>-0.23656869999999999</v>
      </c>
    </row>
    <row r="69" spans="1:4" x14ac:dyDescent="0.2">
      <c r="A69" t="s">
        <v>28</v>
      </c>
      <c r="B69">
        <v>-0.29880469999999998</v>
      </c>
      <c r="C69">
        <v>-4.4442000000000002E-2</v>
      </c>
      <c r="D69">
        <v>-0.2543628</v>
      </c>
    </row>
    <row r="70" spans="1:4" x14ac:dyDescent="0.2">
      <c r="A70" t="s">
        <v>63</v>
      </c>
      <c r="B70">
        <v>-0.1513533</v>
      </c>
      <c r="C70">
        <v>0.14177667999999999</v>
      </c>
      <c r="D70">
        <v>-0.2931299</v>
      </c>
    </row>
    <row r="71" spans="1:4" x14ac:dyDescent="0.2">
      <c r="A71" t="s">
        <v>19</v>
      </c>
      <c r="B71">
        <v>-0.19695860000000001</v>
      </c>
      <c r="C71">
        <v>0.11377378</v>
      </c>
      <c r="D71">
        <v>-0.31073240000000002</v>
      </c>
    </row>
    <row r="72" spans="1:4" x14ac:dyDescent="0.2">
      <c r="A72" t="s">
        <v>70</v>
      </c>
      <c r="B72">
        <v>-0.28069630000000001</v>
      </c>
      <c r="C72">
        <v>4.2787539999999999E-2</v>
      </c>
      <c r="D72">
        <v>-0.32348389999999999</v>
      </c>
    </row>
    <row r="73" spans="1:4" x14ac:dyDescent="0.2">
      <c r="A73" t="s">
        <v>37</v>
      </c>
      <c r="B73">
        <v>-0.26714890000000002</v>
      </c>
      <c r="C73">
        <v>6.1680939999999997E-2</v>
      </c>
      <c r="D73">
        <v>-0.32882980000000001</v>
      </c>
    </row>
    <row r="74" spans="1:4" x14ac:dyDescent="0.2">
      <c r="A74" t="s">
        <v>18</v>
      </c>
      <c r="B74">
        <v>-0.2218917</v>
      </c>
      <c r="C74">
        <v>0.12478158</v>
      </c>
      <c r="D74">
        <v>-0.34667320000000001</v>
      </c>
    </row>
    <row r="75" spans="1:4" x14ac:dyDescent="0.2">
      <c r="A75" t="s">
        <v>30</v>
      </c>
      <c r="B75">
        <v>-0.26961469999999998</v>
      </c>
      <c r="C75">
        <v>8.240931E-2</v>
      </c>
      <c r="D75">
        <v>-0.352024</v>
      </c>
    </row>
    <row r="76" spans="1:4" x14ac:dyDescent="0.2">
      <c r="A76" t="s">
        <v>14</v>
      </c>
      <c r="B76">
        <v>-0.16360130000000001</v>
      </c>
      <c r="C76">
        <v>0.22370977</v>
      </c>
      <c r="D76">
        <v>-0.38731110000000002</v>
      </c>
    </row>
    <row r="77" spans="1:4" x14ac:dyDescent="0.2">
      <c r="A77" t="s">
        <v>5</v>
      </c>
      <c r="B77">
        <v>-0.33879389999999998</v>
      </c>
      <c r="C77">
        <v>5.3137909999999997E-2</v>
      </c>
      <c r="D77">
        <v>-0.3919318</v>
      </c>
    </row>
    <row r="78" spans="1:4" x14ac:dyDescent="0.2">
      <c r="A78" t="s">
        <v>71</v>
      </c>
      <c r="B78">
        <v>-0.34398909999999999</v>
      </c>
      <c r="C78">
        <v>4.9677010000000001E-2</v>
      </c>
      <c r="D78">
        <v>-0.39366610000000002</v>
      </c>
    </row>
    <row r="79" spans="1:4" x14ac:dyDescent="0.2">
      <c r="A79" t="s">
        <v>64</v>
      </c>
      <c r="B79">
        <v>-0.31984200000000002</v>
      </c>
      <c r="C79">
        <v>9.0660889999999994E-2</v>
      </c>
      <c r="D79">
        <v>-0.4105029</v>
      </c>
    </row>
    <row r="80" spans="1:4" x14ac:dyDescent="0.2">
      <c r="A80" t="s">
        <v>16</v>
      </c>
      <c r="B80">
        <v>-0.2723584</v>
      </c>
      <c r="C80">
        <v>0.18636140000000001</v>
      </c>
      <c r="D80">
        <v>-0.45871980000000001</v>
      </c>
    </row>
    <row r="81" spans="1:8" x14ac:dyDescent="0.2">
      <c r="A81" t="s">
        <v>76</v>
      </c>
      <c r="B81">
        <v>-0.36206359999999999</v>
      </c>
      <c r="C81">
        <v>0.10981721999999999</v>
      </c>
      <c r="D81">
        <v>-0.47188089999999999</v>
      </c>
    </row>
    <row r="82" spans="1:8" x14ac:dyDescent="0.2">
      <c r="A82" t="s">
        <v>21</v>
      </c>
      <c r="B82">
        <v>-0.33591359999999998</v>
      </c>
      <c r="C82">
        <v>0.19444312</v>
      </c>
      <c r="D82">
        <v>-0.53035670000000001</v>
      </c>
    </row>
    <row r="83" spans="1:8" x14ac:dyDescent="0.2">
      <c r="A83" t="s">
        <v>75</v>
      </c>
      <c r="B83">
        <v>-0.60604709999999995</v>
      </c>
      <c r="C83">
        <v>-7.4884300000000001E-2</v>
      </c>
      <c r="D83">
        <v>-0.53116280000000005</v>
      </c>
    </row>
    <row r="84" spans="1:8" x14ac:dyDescent="0.2">
      <c r="A84" t="s">
        <v>33</v>
      </c>
      <c r="B84">
        <v>-0.58467199999999997</v>
      </c>
      <c r="C84">
        <v>7.8222940000000005E-2</v>
      </c>
      <c r="D84">
        <v>-0.66289489999999995</v>
      </c>
    </row>
    <row r="85" spans="1:8" x14ac:dyDescent="0.2">
      <c r="A85" t="s">
        <v>68</v>
      </c>
      <c r="B85">
        <v>-0.1178386</v>
      </c>
      <c r="C85">
        <v>0.55128688999999997</v>
      </c>
      <c r="D85">
        <v>-0.66912550000000004</v>
      </c>
    </row>
    <row r="86" spans="1:8" x14ac:dyDescent="0.2">
      <c r="A86" s="1" t="s">
        <v>87</v>
      </c>
      <c r="E86" s="1">
        <f>ROUND(-0.3919318,2)</f>
        <v>-0.39</v>
      </c>
      <c r="F86" s="1">
        <v>0.04</v>
      </c>
      <c r="G86" s="4" t="s">
        <v>109</v>
      </c>
      <c r="H86" s="1">
        <v>1</v>
      </c>
    </row>
    <row r="87" spans="1:8" x14ac:dyDescent="0.2">
      <c r="A87" t="s">
        <v>5</v>
      </c>
      <c r="B87">
        <v>-0.33879389999999998</v>
      </c>
      <c r="C87">
        <v>5.3137909999999997E-2</v>
      </c>
      <c r="D87">
        <v>-0.3919318</v>
      </c>
    </row>
    <row r="88" spans="1:8" x14ac:dyDescent="0.2">
      <c r="A88" s="1" t="s">
        <v>111</v>
      </c>
      <c r="E88" s="1">
        <v>-2.7E-2</v>
      </c>
      <c r="F88" s="1">
        <v>2E-3</v>
      </c>
      <c r="G88" s="1" t="s">
        <v>112</v>
      </c>
      <c r="H88" s="1" t="s">
        <v>116</v>
      </c>
    </row>
  </sheetData>
  <sortState ref="A18:D85">
    <sortCondition descending="1" ref="D18:D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MG_EX</vt:lpstr>
      <vt:lpstr>ASC_EX</vt:lpstr>
      <vt:lpstr>ODC_EX</vt:lpstr>
      <vt:lpstr>MG_IN</vt:lpstr>
      <vt:lpstr>ASC_IN</vt:lpstr>
      <vt:lpstr>ODC_IN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2018-07-01T17:03:42Z</dcterms:created>
  <dcterms:modified xsi:type="dcterms:W3CDTF">2018-10-16T14:05:29Z</dcterms:modified>
</cp:coreProperties>
</file>