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12F361A5-679B-42CA-A8D2-D7B4374E9A73}" xr6:coauthVersionLast="36" xr6:coauthVersionMax="36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1" r:id="rId1"/>
    <sheet name="LOW STOP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1" i="3" l="1"/>
  <c r="AH31" i="3"/>
  <c r="AG31" i="3"/>
  <c r="AF31" i="3"/>
  <c r="AE31" i="3"/>
  <c r="AD31" i="3"/>
  <c r="AC31" i="3"/>
  <c r="AC29" i="3"/>
  <c r="AD29" i="3"/>
  <c r="AE29" i="3"/>
  <c r="AF29" i="3"/>
  <c r="AG29" i="3"/>
  <c r="AH29" i="3"/>
  <c r="AI29" i="3"/>
  <c r="AC30" i="3"/>
  <c r="AD30" i="3"/>
  <c r="AE30" i="3"/>
  <c r="AF30" i="3"/>
  <c r="AG30" i="3"/>
  <c r="AH30" i="3"/>
  <c r="AI30" i="3"/>
  <c r="AB30" i="3"/>
  <c r="AC28" i="3"/>
  <c r="AD28" i="3"/>
  <c r="AE28" i="3"/>
  <c r="AF28" i="3"/>
  <c r="AG28" i="3"/>
  <c r="AH28" i="3"/>
  <c r="AI28" i="3"/>
  <c r="AB28" i="3"/>
  <c r="AC27" i="3"/>
  <c r="AD27" i="3"/>
  <c r="AE27" i="3"/>
  <c r="AF27" i="3"/>
  <c r="AG27" i="3"/>
  <c r="AH27" i="3"/>
  <c r="AB27" i="3"/>
  <c r="T13" i="3"/>
  <c r="U13" i="3"/>
  <c r="V13" i="3"/>
  <c r="W13" i="3"/>
  <c r="X13" i="3"/>
  <c r="Y13" i="3"/>
  <c r="Z13" i="3"/>
  <c r="AA13" i="3"/>
  <c r="T14" i="3"/>
  <c r="U14" i="3"/>
  <c r="V14" i="3"/>
  <c r="W14" i="3"/>
  <c r="X14" i="3"/>
  <c r="Y14" i="3"/>
  <c r="Z14" i="3"/>
  <c r="AA14" i="3"/>
  <c r="T15" i="3"/>
  <c r="U15" i="3"/>
  <c r="V15" i="3"/>
  <c r="W15" i="3"/>
  <c r="X15" i="3"/>
  <c r="Y15" i="3"/>
  <c r="Z15" i="3"/>
  <c r="AA15" i="3"/>
  <c r="T16" i="3"/>
  <c r="U16" i="3"/>
  <c r="V16" i="3"/>
  <c r="W16" i="3"/>
  <c r="X16" i="3"/>
  <c r="Y16" i="3"/>
  <c r="Z16" i="3"/>
  <c r="AA16" i="3"/>
  <c r="T17" i="3"/>
  <c r="U17" i="3"/>
  <c r="V17" i="3"/>
  <c r="W17" i="3"/>
  <c r="X17" i="3"/>
  <c r="Y17" i="3"/>
  <c r="Z17" i="3"/>
  <c r="AA17" i="3"/>
  <c r="T18" i="3"/>
  <c r="U18" i="3"/>
  <c r="V18" i="3"/>
  <c r="W18" i="3"/>
  <c r="X18" i="3"/>
  <c r="Y18" i="3"/>
  <c r="Z18" i="3"/>
  <c r="AA18" i="3"/>
  <c r="T19" i="3"/>
  <c r="U19" i="3"/>
  <c r="V19" i="3"/>
  <c r="W19" i="3"/>
  <c r="X19" i="3"/>
  <c r="Y19" i="3"/>
  <c r="Z19" i="3"/>
  <c r="AA19" i="3"/>
  <c r="T20" i="3"/>
  <c r="U20" i="3"/>
  <c r="V20" i="3"/>
  <c r="W20" i="3"/>
  <c r="X20" i="3"/>
  <c r="Y20" i="3"/>
  <c r="Z20" i="3"/>
  <c r="AA20" i="3"/>
  <c r="T21" i="3"/>
  <c r="U21" i="3"/>
  <c r="V21" i="3"/>
  <c r="W21" i="3"/>
  <c r="X21" i="3"/>
  <c r="Y21" i="3"/>
  <c r="Z21" i="3"/>
  <c r="AA21" i="3"/>
  <c r="T22" i="3"/>
  <c r="U22" i="3"/>
  <c r="V22" i="3"/>
  <c r="W22" i="3"/>
  <c r="X22" i="3"/>
  <c r="Y22" i="3"/>
  <c r="Z22" i="3"/>
  <c r="AA22" i="3"/>
  <c r="T23" i="3"/>
  <c r="U23" i="3"/>
  <c r="V23" i="3"/>
  <c r="W23" i="3"/>
  <c r="X23" i="3"/>
  <c r="Y23" i="3"/>
  <c r="Z23" i="3"/>
  <c r="AA23" i="3"/>
  <c r="L13" i="3"/>
  <c r="M13" i="3"/>
  <c r="N13" i="3"/>
  <c r="O13" i="3"/>
  <c r="P13" i="3"/>
  <c r="Q13" i="3"/>
  <c r="R13" i="3"/>
  <c r="L14" i="3"/>
  <c r="M14" i="3"/>
  <c r="N14" i="3"/>
  <c r="O14" i="3"/>
  <c r="P14" i="3"/>
  <c r="Q14" i="3"/>
  <c r="R14" i="3"/>
  <c r="L15" i="3"/>
  <c r="M15" i="3"/>
  <c r="N15" i="3"/>
  <c r="O15" i="3"/>
  <c r="P15" i="3"/>
  <c r="Q15" i="3"/>
  <c r="R15" i="3"/>
  <c r="L16" i="3"/>
  <c r="M16" i="3"/>
  <c r="N16" i="3"/>
  <c r="O16" i="3"/>
  <c r="P16" i="3"/>
  <c r="Q16" i="3"/>
  <c r="R16" i="3"/>
  <c r="L17" i="3"/>
  <c r="M17" i="3"/>
  <c r="N17" i="3"/>
  <c r="O17" i="3"/>
  <c r="P17" i="3"/>
  <c r="Q17" i="3"/>
  <c r="R17" i="3"/>
  <c r="L18" i="3"/>
  <c r="M18" i="3"/>
  <c r="N18" i="3"/>
  <c r="O18" i="3"/>
  <c r="P18" i="3"/>
  <c r="Q18" i="3"/>
  <c r="R18" i="3"/>
  <c r="L19" i="3"/>
  <c r="M19" i="3"/>
  <c r="N19" i="3"/>
  <c r="O19" i="3"/>
  <c r="P19" i="3"/>
  <c r="Q19" i="3"/>
  <c r="R19" i="3"/>
  <c r="L20" i="3"/>
  <c r="M20" i="3"/>
  <c r="N20" i="3"/>
  <c r="O20" i="3"/>
  <c r="P20" i="3"/>
  <c r="Q20" i="3"/>
  <c r="R20" i="3"/>
  <c r="L21" i="3"/>
  <c r="M21" i="3"/>
  <c r="N21" i="3"/>
  <c r="O21" i="3"/>
  <c r="P21" i="3"/>
  <c r="Q21" i="3"/>
  <c r="R21" i="3"/>
  <c r="L22" i="3"/>
  <c r="M22" i="3"/>
  <c r="N22" i="3"/>
  <c r="O22" i="3"/>
  <c r="P22" i="3"/>
  <c r="Q22" i="3"/>
  <c r="R22" i="3"/>
  <c r="L23" i="3"/>
  <c r="M23" i="3"/>
  <c r="N23" i="3"/>
  <c r="O23" i="3"/>
  <c r="P23" i="3"/>
  <c r="Q23" i="3"/>
  <c r="R23" i="3"/>
  <c r="U4" i="3"/>
  <c r="V4" i="3"/>
  <c r="W4" i="3"/>
  <c r="X4" i="3"/>
  <c r="Y4" i="3"/>
  <c r="Z4" i="3"/>
  <c r="AA4" i="3"/>
  <c r="U5" i="3"/>
  <c r="V5" i="3"/>
  <c r="W5" i="3"/>
  <c r="X5" i="3"/>
  <c r="Y5" i="3"/>
  <c r="Z5" i="3"/>
  <c r="AA5" i="3"/>
  <c r="U6" i="3"/>
  <c r="V6" i="3"/>
  <c r="W6" i="3"/>
  <c r="X6" i="3"/>
  <c r="Y6" i="3"/>
  <c r="Z6" i="3"/>
  <c r="AA6" i="3"/>
  <c r="U7" i="3"/>
  <c r="V7" i="3"/>
  <c r="W7" i="3"/>
  <c r="X7" i="3"/>
  <c r="Y7" i="3"/>
  <c r="Z7" i="3"/>
  <c r="AA7" i="3"/>
  <c r="U8" i="3"/>
  <c r="V8" i="3"/>
  <c r="W8" i="3"/>
  <c r="X8" i="3"/>
  <c r="Y8" i="3"/>
  <c r="Z8" i="3"/>
  <c r="AA8" i="3"/>
  <c r="U9" i="3"/>
  <c r="V9" i="3"/>
  <c r="W9" i="3"/>
  <c r="X9" i="3"/>
  <c r="Y9" i="3"/>
  <c r="Z9" i="3"/>
  <c r="AA9" i="3"/>
  <c r="U10" i="3"/>
  <c r="V10" i="3"/>
  <c r="W10" i="3"/>
  <c r="X10" i="3"/>
  <c r="Y10" i="3"/>
  <c r="Z10" i="3"/>
  <c r="AA10" i="3"/>
  <c r="U11" i="3"/>
  <c r="V11" i="3"/>
  <c r="W11" i="3"/>
  <c r="X11" i="3"/>
  <c r="Y11" i="3"/>
  <c r="Z11" i="3"/>
  <c r="AA11" i="3"/>
  <c r="U12" i="3"/>
  <c r="V12" i="3"/>
  <c r="W12" i="3"/>
  <c r="X12" i="3"/>
  <c r="Y12" i="3"/>
  <c r="Z12" i="3"/>
  <c r="AA12" i="3"/>
  <c r="V3" i="3"/>
  <c r="W3" i="3"/>
  <c r="X3" i="3"/>
  <c r="Y3" i="3"/>
  <c r="Z3" i="3"/>
  <c r="AA3" i="3"/>
  <c r="U3" i="3"/>
  <c r="U2" i="3"/>
  <c r="V2" i="3" s="1"/>
  <c r="W2" i="3" s="1"/>
  <c r="X2" i="3" s="1"/>
  <c r="Y2" i="3" s="1"/>
  <c r="Z2" i="3" s="1"/>
  <c r="AA2" i="3" s="1"/>
  <c r="L2" i="3"/>
  <c r="M2" i="3"/>
  <c r="N2" i="3"/>
  <c r="O2" i="3"/>
  <c r="P2" i="3"/>
  <c r="Q2" i="3"/>
  <c r="R2" i="3"/>
  <c r="M3" i="3"/>
  <c r="N3" i="3"/>
  <c r="O3" i="3"/>
  <c r="P3" i="3"/>
  <c r="Q3" i="3"/>
  <c r="R3" i="3"/>
  <c r="L4" i="3"/>
  <c r="M4" i="3"/>
  <c r="N4" i="3"/>
  <c r="O4" i="3"/>
  <c r="P4" i="3"/>
  <c r="Q4" i="3"/>
  <c r="R4" i="3"/>
  <c r="L5" i="3"/>
  <c r="M5" i="3"/>
  <c r="N5" i="3"/>
  <c r="O5" i="3"/>
  <c r="P5" i="3"/>
  <c r="Q5" i="3"/>
  <c r="R5" i="3"/>
  <c r="L6" i="3"/>
  <c r="M6" i="3"/>
  <c r="N6" i="3"/>
  <c r="O6" i="3"/>
  <c r="P6" i="3"/>
  <c r="Q6" i="3"/>
  <c r="R6" i="3"/>
  <c r="L7" i="3"/>
  <c r="M7" i="3"/>
  <c r="N7" i="3"/>
  <c r="O7" i="3"/>
  <c r="P7" i="3"/>
  <c r="Q7" i="3"/>
  <c r="R7" i="3"/>
  <c r="L8" i="3"/>
  <c r="M8" i="3"/>
  <c r="N8" i="3"/>
  <c r="O8" i="3"/>
  <c r="P8" i="3"/>
  <c r="Q8" i="3"/>
  <c r="R8" i="3"/>
  <c r="L9" i="3"/>
  <c r="M9" i="3"/>
  <c r="N9" i="3"/>
  <c r="O9" i="3"/>
  <c r="P9" i="3"/>
  <c r="Q9" i="3"/>
  <c r="R9" i="3"/>
  <c r="L10" i="3"/>
  <c r="M10" i="3"/>
  <c r="N10" i="3"/>
  <c r="O10" i="3"/>
  <c r="P10" i="3"/>
  <c r="Q10" i="3"/>
  <c r="R10" i="3"/>
  <c r="L11" i="3"/>
  <c r="M11" i="3"/>
  <c r="N11" i="3"/>
  <c r="O11" i="3"/>
  <c r="P11" i="3"/>
  <c r="Q11" i="3"/>
  <c r="R11" i="3"/>
  <c r="L12" i="3"/>
  <c r="M12" i="3"/>
  <c r="N12" i="3"/>
  <c r="O12" i="3"/>
  <c r="P12" i="3"/>
  <c r="Q12" i="3"/>
  <c r="R12" i="3"/>
  <c r="L3" i="3"/>
  <c r="T9" i="3"/>
  <c r="T10" i="3"/>
  <c r="T11" i="3"/>
  <c r="T12" i="3"/>
  <c r="T8" i="3"/>
  <c r="T7" i="3"/>
  <c r="T6" i="3"/>
  <c r="T5" i="3"/>
  <c r="T4" i="3"/>
  <c r="T3" i="3"/>
  <c r="T2" i="3"/>
  <c r="B24" i="1" l="1"/>
  <c r="B25" i="1"/>
  <c r="B26" i="1"/>
  <c r="B27" i="1"/>
  <c r="B22" i="1"/>
  <c r="B23" i="1"/>
  <c r="B21" i="1"/>
  <c r="C12" i="1"/>
  <c r="D22" i="1" s="1"/>
  <c r="D12" i="1"/>
  <c r="E12" i="1"/>
  <c r="F12" i="1"/>
  <c r="G12" i="1"/>
  <c r="H12" i="1"/>
  <c r="I12" i="1"/>
  <c r="C13" i="1"/>
  <c r="C23" i="1" s="1"/>
  <c r="D13" i="1"/>
  <c r="E13" i="1"/>
  <c r="F13" i="1"/>
  <c r="G13" i="1"/>
  <c r="H13" i="1"/>
  <c r="I13" i="1"/>
  <c r="C14" i="1"/>
  <c r="C24" i="1" s="1"/>
  <c r="D14" i="1"/>
  <c r="E14" i="1"/>
  <c r="F14" i="1"/>
  <c r="G14" i="1"/>
  <c r="H14" i="1"/>
  <c r="I14" i="1"/>
  <c r="C15" i="1"/>
  <c r="C25" i="1" s="1"/>
  <c r="D15" i="1"/>
  <c r="E15" i="1"/>
  <c r="F15" i="1"/>
  <c r="G15" i="1"/>
  <c r="H15" i="1"/>
  <c r="I15" i="1"/>
  <c r="C16" i="1"/>
  <c r="C26" i="1" s="1"/>
  <c r="D16" i="1"/>
  <c r="E16" i="1"/>
  <c r="F16" i="1"/>
  <c r="G16" i="1"/>
  <c r="H16" i="1"/>
  <c r="I16" i="1"/>
  <c r="C17" i="1"/>
  <c r="C27" i="1" s="1"/>
  <c r="D17" i="1"/>
  <c r="E17" i="1"/>
  <c r="F17" i="1"/>
  <c r="G17" i="1"/>
  <c r="H17" i="1"/>
  <c r="I17" i="1"/>
  <c r="D11" i="1"/>
  <c r="E11" i="1"/>
  <c r="F11" i="1"/>
  <c r="G11" i="1"/>
  <c r="H11" i="1"/>
  <c r="I11" i="1"/>
  <c r="C11" i="1"/>
  <c r="C21" i="1" s="1"/>
  <c r="C22" i="1" l="1"/>
  <c r="I27" i="1"/>
  <c r="I26" i="1"/>
  <c r="I25" i="1"/>
  <c r="I24" i="1"/>
  <c r="I21" i="1"/>
  <c r="I23" i="1"/>
  <c r="H27" i="1"/>
  <c r="H26" i="1"/>
  <c r="H25" i="1"/>
  <c r="H24" i="1"/>
  <c r="H21" i="1"/>
  <c r="I22" i="1"/>
  <c r="H23" i="1"/>
  <c r="G27" i="1"/>
  <c r="G26" i="1"/>
  <c r="G25" i="1"/>
  <c r="G24" i="1"/>
  <c r="G21" i="1"/>
  <c r="H22" i="1"/>
  <c r="G23" i="1"/>
  <c r="F27" i="1"/>
  <c r="F26" i="1"/>
  <c r="F25" i="1"/>
  <c r="F24" i="1"/>
  <c r="F21" i="1"/>
  <c r="G22" i="1"/>
  <c r="F23" i="1"/>
  <c r="E27" i="1"/>
  <c r="E26" i="1"/>
  <c r="E25" i="1"/>
  <c r="E24" i="1"/>
  <c r="E21" i="1"/>
  <c r="F22" i="1"/>
  <c r="E23" i="1"/>
  <c r="D27" i="1"/>
  <c r="D26" i="1"/>
  <c r="D25" i="1"/>
  <c r="D24" i="1"/>
  <c r="D21" i="1"/>
  <c r="E22" i="1"/>
  <c r="D23" i="1"/>
</calcChain>
</file>

<file path=xl/sharedStrings.xml><?xml version="1.0" encoding="utf-8"?>
<sst xmlns="http://schemas.openxmlformats.org/spreadsheetml/2006/main" count="7" uniqueCount="5">
  <si>
    <t>REL</t>
  </si>
  <si>
    <t>CUM</t>
  </si>
  <si>
    <t>FIX</t>
  </si>
  <si>
    <t>LOW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</si>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</sst>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Sheet1!$B$21:$I$21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165</c:v>
                </c:pt>
                <c:pt idx="6">
                  <c:v>180</c:v>
                </c:pt>
                <c:pt idx="7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E-4AD3-8599-085F696291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Sheet1!$B$22:$I$22</c:f>
              <c:numCache>
                <c:formatCode>General</c:formatCode>
                <c:ptCount val="8"/>
                <c:pt idx="0">
                  <c:v>30</c:v>
                </c:pt>
                <c:pt idx="1">
                  <c:v>61</c:v>
                </c:pt>
                <c:pt idx="2">
                  <c:v>120</c:v>
                </c:pt>
                <c:pt idx="3">
                  <c:v>216</c:v>
                </c:pt>
                <c:pt idx="4">
                  <c:v>246</c:v>
                </c:pt>
                <c:pt idx="5">
                  <c:v>326</c:v>
                </c:pt>
                <c:pt idx="6">
                  <c:v>441</c:v>
                </c:pt>
                <c:pt idx="7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9E-4AD3-8599-085F696291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Sheet1!$B$23:$I$23</c:f>
              <c:numCache>
                <c:formatCode>General</c:formatCode>
                <c:ptCount val="8"/>
                <c:pt idx="0">
                  <c:v>90</c:v>
                </c:pt>
                <c:pt idx="1">
                  <c:v>121</c:v>
                </c:pt>
                <c:pt idx="2">
                  <c:v>181</c:v>
                </c:pt>
                <c:pt idx="3">
                  <c:v>277</c:v>
                </c:pt>
                <c:pt idx="4">
                  <c:v>307</c:v>
                </c:pt>
                <c:pt idx="5">
                  <c:v>387</c:v>
                </c:pt>
                <c:pt idx="6">
                  <c:v>401</c:v>
                </c:pt>
                <c:pt idx="7">
                  <c:v>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9E-4AD3-8599-085F696291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Sheet1!$B$24:$I$24</c:f>
              <c:numCache>
                <c:formatCode>General</c:formatCode>
                <c:ptCount val="8"/>
                <c:pt idx="0">
                  <c:v>91</c:v>
                </c:pt>
                <c:pt idx="1">
                  <c:v>122</c:v>
                </c:pt>
                <c:pt idx="2">
                  <c:v>184</c:v>
                </c:pt>
                <c:pt idx="3">
                  <c:v>280</c:v>
                </c:pt>
                <c:pt idx="4">
                  <c:v>304</c:v>
                </c:pt>
                <c:pt idx="5">
                  <c:v>383</c:v>
                </c:pt>
                <c:pt idx="6">
                  <c:v>397</c:v>
                </c:pt>
                <c:pt idx="7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9E-4AD3-8599-085F696291D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Sheet1!$B$25:$I$25</c:f>
              <c:numCache>
                <c:formatCode>General</c:formatCode>
                <c:ptCount val="8"/>
                <c:pt idx="0">
                  <c:v>91</c:v>
                </c:pt>
                <c:pt idx="1">
                  <c:v>122</c:v>
                </c:pt>
                <c:pt idx="2">
                  <c:v>184</c:v>
                </c:pt>
                <c:pt idx="3">
                  <c:v>280</c:v>
                </c:pt>
                <c:pt idx="4">
                  <c:v>377</c:v>
                </c:pt>
                <c:pt idx="5">
                  <c:v>445</c:v>
                </c:pt>
                <c:pt idx="6">
                  <c:v>456</c:v>
                </c:pt>
                <c:pt idx="7">
                  <c:v>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9E-4AD3-8599-085F696291D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Sheet1!$B$26:$I$26</c:f>
              <c:numCache>
                <c:formatCode>General</c:formatCode>
                <c:ptCount val="8"/>
                <c:pt idx="0">
                  <c:v>28</c:v>
                </c:pt>
                <c:pt idx="1">
                  <c:v>59</c:v>
                </c:pt>
                <c:pt idx="2">
                  <c:v>120</c:v>
                </c:pt>
                <c:pt idx="3">
                  <c:v>217</c:v>
                </c:pt>
                <c:pt idx="4">
                  <c:v>314</c:v>
                </c:pt>
                <c:pt idx="5">
                  <c:v>382</c:v>
                </c:pt>
                <c:pt idx="6">
                  <c:v>395</c:v>
                </c:pt>
                <c:pt idx="7">
                  <c:v>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9E-4AD3-8599-085F696291D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Sheet1!$B$27:$I$27</c:f>
              <c:numCache>
                <c:formatCode>General</c:formatCode>
                <c:ptCount val="8"/>
                <c:pt idx="0">
                  <c:v>89</c:v>
                </c:pt>
                <c:pt idx="1">
                  <c:v>120</c:v>
                </c:pt>
                <c:pt idx="2">
                  <c:v>181</c:v>
                </c:pt>
                <c:pt idx="3">
                  <c:v>277</c:v>
                </c:pt>
                <c:pt idx="4">
                  <c:v>306</c:v>
                </c:pt>
                <c:pt idx="5">
                  <c:v>386</c:v>
                </c:pt>
                <c:pt idx="6">
                  <c:v>400</c:v>
                </c:pt>
                <c:pt idx="7">
                  <c:v>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9E-4AD3-8599-085F6962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848832"/>
        <c:axId val="1704782816"/>
      </c:scatterChart>
      <c:valAx>
        <c:axId val="17018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82816"/>
        <c:crosses val="autoZero"/>
        <c:crossBetween val="midCat"/>
      </c:valAx>
      <c:valAx>
        <c:axId val="17047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4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FREE FLOW GEOMETRIC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8"/>
            <c:spPr>
              <a:solidFill>
                <a:schemeClr val="tx1"/>
              </a:solidFill>
              <a:ln w="12700">
                <a:noFill/>
              </a:ln>
              <a:effectLst/>
            </c:spPr>
          </c:marker>
          <c:xVal>
            <c:numRef>
              <c:f>'LOW STOPS'!$B$1:$I$1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'LOW STOPS'!$T$2:$AA$2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165</c:v>
                </c:pt>
                <c:pt idx="6">
                  <c:v>180</c:v>
                </c:pt>
                <c:pt idx="7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F6A-45D8-911E-364E9A3104CB}"/>
            </c:ext>
          </c:extLst>
        </c:ser>
        <c:ser>
          <c:idx val="1"/>
          <c:order val="1"/>
          <c:tx>
            <c:v>lo1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'LOW STOPS'!$B$1:$I$1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'LOW STOPS'!$T$3:$AA$3</c:f>
              <c:numCache>
                <c:formatCode>General</c:formatCode>
                <c:ptCount val="8"/>
                <c:pt idx="0">
                  <c:v>45</c:v>
                </c:pt>
                <c:pt idx="1">
                  <c:v>76</c:v>
                </c:pt>
                <c:pt idx="2">
                  <c:v>140</c:v>
                </c:pt>
                <c:pt idx="3">
                  <c:v>141</c:v>
                </c:pt>
                <c:pt idx="4">
                  <c:v>203</c:v>
                </c:pt>
                <c:pt idx="5">
                  <c:v>283</c:v>
                </c:pt>
                <c:pt idx="6">
                  <c:v>343</c:v>
                </c:pt>
                <c:pt idx="7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F6A-45D8-911E-364E9A3104CB}"/>
            </c:ext>
          </c:extLst>
        </c:ser>
        <c:ser>
          <c:idx val="2"/>
          <c:order val="2"/>
          <c:tx>
            <c:v>lo2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'LOW STOPS'!$B$1:$I$1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'LOW STOPS'!$T$4:$AA$4</c:f>
              <c:numCache>
                <c:formatCode>General</c:formatCode>
                <c:ptCount val="8"/>
                <c:pt idx="0">
                  <c:v>103</c:v>
                </c:pt>
                <c:pt idx="1">
                  <c:v>134</c:v>
                </c:pt>
                <c:pt idx="2">
                  <c:v>197</c:v>
                </c:pt>
                <c:pt idx="3">
                  <c:v>226</c:v>
                </c:pt>
                <c:pt idx="4">
                  <c:v>256</c:v>
                </c:pt>
                <c:pt idx="5">
                  <c:v>367</c:v>
                </c:pt>
                <c:pt idx="6">
                  <c:v>392</c:v>
                </c:pt>
                <c:pt idx="7">
                  <c:v>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F6A-45D8-911E-364E9A3104CB}"/>
            </c:ext>
          </c:extLst>
        </c:ser>
        <c:ser>
          <c:idx val="3"/>
          <c:order val="3"/>
          <c:tx>
            <c:v>lo3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'LOW STOPS'!$B$1:$I$1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'LOW STOPS'!$T$5:$AA$5</c:f>
              <c:numCache>
                <c:formatCode>General</c:formatCode>
                <c:ptCount val="8"/>
                <c:pt idx="0">
                  <c:v>5</c:v>
                </c:pt>
                <c:pt idx="1">
                  <c:v>36</c:v>
                </c:pt>
                <c:pt idx="2">
                  <c:v>99</c:v>
                </c:pt>
                <c:pt idx="3">
                  <c:v>129</c:v>
                </c:pt>
                <c:pt idx="4">
                  <c:v>146</c:v>
                </c:pt>
                <c:pt idx="5">
                  <c:v>216</c:v>
                </c:pt>
                <c:pt idx="6">
                  <c:v>294</c:v>
                </c:pt>
                <c:pt idx="7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F6A-45D8-911E-364E9A3104CB}"/>
            </c:ext>
          </c:extLst>
        </c:ser>
        <c:ser>
          <c:idx val="4"/>
          <c:order val="4"/>
          <c:tx>
            <c:v>lo4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'LOW STOPS'!$B$1:$I$1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'LOW STOPS'!$T$6:$AA$6</c:f>
              <c:numCache>
                <c:formatCode>General</c:formatCode>
                <c:ptCount val="8"/>
                <c:pt idx="0">
                  <c:v>101</c:v>
                </c:pt>
                <c:pt idx="1">
                  <c:v>132</c:v>
                </c:pt>
                <c:pt idx="2">
                  <c:v>194</c:v>
                </c:pt>
                <c:pt idx="3">
                  <c:v>224</c:v>
                </c:pt>
                <c:pt idx="4">
                  <c:v>320</c:v>
                </c:pt>
                <c:pt idx="5">
                  <c:v>424</c:v>
                </c:pt>
                <c:pt idx="6">
                  <c:v>504</c:v>
                </c:pt>
                <c:pt idx="7">
                  <c:v>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F6A-45D8-911E-364E9A3104CB}"/>
            </c:ext>
          </c:extLst>
        </c:ser>
        <c:ser>
          <c:idx val="5"/>
          <c:order val="5"/>
          <c:tx>
            <c:v>lo5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'LOW STOPS'!$B$1:$I$1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'LOW STOPS'!$T$7:$AA$7</c:f>
              <c:numCache>
                <c:formatCode>General</c:formatCode>
                <c:ptCount val="8"/>
                <c:pt idx="0">
                  <c:v>34</c:v>
                </c:pt>
                <c:pt idx="1">
                  <c:v>65</c:v>
                </c:pt>
                <c:pt idx="2">
                  <c:v>127</c:v>
                </c:pt>
                <c:pt idx="3">
                  <c:v>157</c:v>
                </c:pt>
                <c:pt idx="4">
                  <c:v>186</c:v>
                </c:pt>
                <c:pt idx="5">
                  <c:v>305</c:v>
                </c:pt>
                <c:pt idx="6">
                  <c:v>318</c:v>
                </c:pt>
                <c:pt idx="7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F6A-45D8-911E-364E9A3104CB}"/>
            </c:ext>
          </c:extLst>
        </c:ser>
        <c:ser>
          <c:idx val="6"/>
          <c:order val="6"/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xVal>
            <c:numRef>
              <c:f>'LOW STOPS'!$B$1:$I$1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'LOW STOPS'!$T$8:$AA$8</c:f>
              <c:numCache>
                <c:formatCode>General</c:formatCode>
                <c:ptCount val="8"/>
                <c:pt idx="0">
                  <c:v>73</c:v>
                </c:pt>
                <c:pt idx="1">
                  <c:v>104</c:v>
                </c:pt>
                <c:pt idx="2">
                  <c:v>166</c:v>
                </c:pt>
                <c:pt idx="3">
                  <c:v>195</c:v>
                </c:pt>
                <c:pt idx="4">
                  <c:v>218</c:v>
                </c:pt>
                <c:pt idx="5">
                  <c:v>242</c:v>
                </c:pt>
                <c:pt idx="6">
                  <c:v>321</c:v>
                </c:pt>
                <c:pt idx="7">
                  <c:v>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F6A-45D8-911E-364E9A3104CB}"/>
            </c:ext>
          </c:extLst>
        </c:ser>
        <c:ser>
          <c:idx val="7"/>
          <c:order val="7"/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'LOW STOPS'!$B$1:$I$1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'LOW STOPS'!$T$9:$AA$9</c:f>
              <c:numCache>
                <c:formatCode>General</c:formatCode>
                <c:ptCount val="8"/>
                <c:pt idx="0">
                  <c:v>41</c:v>
                </c:pt>
                <c:pt idx="1">
                  <c:v>72</c:v>
                </c:pt>
                <c:pt idx="2">
                  <c:v>135</c:v>
                </c:pt>
                <c:pt idx="3">
                  <c:v>163</c:v>
                </c:pt>
                <c:pt idx="4">
                  <c:v>167</c:v>
                </c:pt>
                <c:pt idx="5">
                  <c:v>246</c:v>
                </c:pt>
                <c:pt idx="6">
                  <c:v>307</c:v>
                </c:pt>
                <c:pt idx="7">
                  <c:v>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F6A-45D8-911E-364E9A3104CB}"/>
            </c:ext>
          </c:extLst>
        </c:ser>
        <c:ser>
          <c:idx val="8"/>
          <c:order val="8"/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'LOW STOPS'!$B$1:$I$1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'LOW STOPS'!$T$10:$AA$10</c:f>
              <c:numCache>
                <c:formatCode>General</c:formatCode>
                <c:ptCount val="8"/>
                <c:pt idx="0">
                  <c:v>89</c:v>
                </c:pt>
                <c:pt idx="1">
                  <c:v>120</c:v>
                </c:pt>
                <c:pt idx="2">
                  <c:v>183</c:v>
                </c:pt>
                <c:pt idx="3">
                  <c:v>302</c:v>
                </c:pt>
                <c:pt idx="4">
                  <c:v>329</c:v>
                </c:pt>
                <c:pt idx="5">
                  <c:v>334</c:v>
                </c:pt>
                <c:pt idx="6">
                  <c:v>414</c:v>
                </c:pt>
                <c:pt idx="7">
                  <c:v>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F6A-45D8-911E-364E9A3104CB}"/>
            </c:ext>
          </c:extLst>
        </c:ser>
        <c:ser>
          <c:idx val="9"/>
          <c:order val="9"/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'LOW STOPS'!$B$1:$I$1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'LOW STOPS'!$T$11:$AA$11</c:f>
              <c:numCache>
                <c:formatCode>General</c:formatCode>
                <c:ptCount val="8"/>
                <c:pt idx="0">
                  <c:v>60</c:v>
                </c:pt>
                <c:pt idx="1">
                  <c:v>91</c:v>
                </c:pt>
                <c:pt idx="2">
                  <c:v>154</c:v>
                </c:pt>
                <c:pt idx="3">
                  <c:v>183</c:v>
                </c:pt>
                <c:pt idx="4">
                  <c:v>186</c:v>
                </c:pt>
                <c:pt idx="5">
                  <c:v>242</c:v>
                </c:pt>
                <c:pt idx="6">
                  <c:v>306</c:v>
                </c:pt>
                <c:pt idx="7">
                  <c:v>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F6A-45D8-911E-364E9A3104CB}"/>
            </c:ext>
          </c:extLst>
        </c:ser>
        <c:ser>
          <c:idx val="10"/>
          <c:order val="10"/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'LOW STOPS'!$B$1:$I$1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'LOW STOPS'!$T$12:$AA$12</c:f>
              <c:numCache>
                <c:formatCode>General</c:formatCode>
                <c:ptCount val="8"/>
                <c:pt idx="0">
                  <c:v>40</c:v>
                </c:pt>
                <c:pt idx="1">
                  <c:v>71</c:v>
                </c:pt>
                <c:pt idx="2">
                  <c:v>134</c:v>
                </c:pt>
                <c:pt idx="3">
                  <c:v>163</c:v>
                </c:pt>
                <c:pt idx="4">
                  <c:v>165</c:v>
                </c:pt>
                <c:pt idx="5">
                  <c:v>197</c:v>
                </c:pt>
                <c:pt idx="6">
                  <c:v>275</c:v>
                </c:pt>
                <c:pt idx="7">
                  <c:v>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F6A-45D8-911E-364E9A3104CB}"/>
            </c:ext>
          </c:extLst>
        </c:ser>
        <c:ser>
          <c:idx val="11"/>
          <c:order val="11"/>
          <c:tx>
            <c:v>mi1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dk1">
                  <a:tint val="3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'LOW STOPS'!$B$1:$I$1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'LOW STOPS'!$T$13:$AA$13</c:f>
              <c:numCache>
                <c:formatCode>General</c:formatCode>
                <c:ptCount val="8"/>
                <c:pt idx="0">
                  <c:v>69</c:v>
                </c:pt>
                <c:pt idx="1">
                  <c:v>99</c:v>
                </c:pt>
                <c:pt idx="2">
                  <c:v>189</c:v>
                </c:pt>
                <c:pt idx="3">
                  <c:v>232</c:v>
                </c:pt>
                <c:pt idx="4">
                  <c:v>331</c:v>
                </c:pt>
                <c:pt idx="5">
                  <c:v>411</c:v>
                </c:pt>
                <c:pt idx="6">
                  <c:v>437</c:v>
                </c:pt>
                <c:pt idx="7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F6A-45D8-911E-364E9A3104CB}"/>
            </c:ext>
          </c:extLst>
        </c:ser>
        <c:ser>
          <c:idx val="12"/>
          <c:order val="1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'LOW STOPS'!$B$1:$I$1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'LOW STOPS'!$T$14:$AA$14</c:f>
              <c:numCache>
                <c:formatCode>General</c:formatCode>
                <c:ptCount val="8"/>
                <c:pt idx="0">
                  <c:v>70</c:v>
                </c:pt>
                <c:pt idx="1">
                  <c:v>100</c:v>
                </c:pt>
                <c:pt idx="2">
                  <c:v>193</c:v>
                </c:pt>
                <c:pt idx="3">
                  <c:v>295</c:v>
                </c:pt>
                <c:pt idx="4">
                  <c:v>338</c:v>
                </c:pt>
                <c:pt idx="5">
                  <c:v>417</c:v>
                </c:pt>
                <c:pt idx="6">
                  <c:v>503</c:v>
                </c:pt>
                <c:pt idx="7">
                  <c:v>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F6A-45D8-911E-364E9A3104CB}"/>
            </c:ext>
          </c:extLst>
        </c:ser>
        <c:ser>
          <c:idx val="13"/>
          <c:order val="13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'LOW STOPS'!$B$1:$I$1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'LOW STOPS'!$T$15:$AA$15</c:f>
              <c:numCache>
                <c:formatCode>General</c:formatCode>
                <c:ptCount val="8"/>
                <c:pt idx="0">
                  <c:v>10</c:v>
                </c:pt>
                <c:pt idx="1">
                  <c:v>40</c:v>
                </c:pt>
                <c:pt idx="2">
                  <c:v>117</c:v>
                </c:pt>
                <c:pt idx="3">
                  <c:v>217</c:v>
                </c:pt>
                <c:pt idx="4">
                  <c:v>318</c:v>
                </c:pt>
                <c:pt idx="5">
                  <c:v>405</c:v>
                </c:pt>
                <c:pt idx="6">
                  <c:v>429</c:v>
                </c:pt>
                <c:pt idx="7">
                  <c:v>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F6A-45D8-911E-364E9A3104CB}"/>
            </c:ext>
          </c:extLst>
        </c:ser>
        <c:ser>
          <c:idx val="14"/>
          <c:order val="1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'LOW STOPS'!$B$1:$I$1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'LOW STOPS'!$T$16:$AA$16</c:f>
              <c:numCache>
                <c:formatCode>General</c:formatCode>
                <c:ptCount val="8"/>
                <c:pt idx="0">
                  <c:v>90</c:v>
                </c:pt>
                <c:pt idx="1">
                  <c:v>120</c:v>
                </c:pt>
                <c:pt idx="2">
                  <c:v>199</c:v>
                </c:pt>
                <c:pt idx="3">
                  <c:v>300</c:v>
                </c:pt>
                <c:pt idx="4">
                  <c:v>398</c:v>
                </c:pt>
                <c:pt idx="5">
                  <c:v>478</c:v>
                </c:pt>
                <c:pt idx="6">
                  <c:v>558</c:v>
                </c:pt>
                <c:pt idx="7">
                  <c:v>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F6A-45D8-911E-364E9A3104CB}"/>
            </c:ext>
          </c:extLst>
        </c:ser>
        <c:ser>
          <c:idx val="15"/>
          <c:order val="15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'LOW STOPS'!$B$1:$I$1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'LOW STOPS'!$T$17:$AA$17</c:f>
              <c:numCache>
                <c:formatCode>General</c:formatCode>
                <c:ptCount val="8"/>
                <c:pt idx="0">
                  <c:v>91</c:v>
                </c:pt>
                <c:pt idx="1">
                  <c:v>121</c:v>
                </c:pt>
                <c:pt idx="2">
                  <c:v>200</c:v>
                </c:pt>
                <c:pt idx="3">
                  <c:v>301</c:v>
                </c:pt>
                <c:pt idx="4">
                  <c:v>399</c:v>
                </c:pt>
                <c:pt idx="5">
                  <c:v>479</c:v>
                </c:pt>
                <c:pt idx="6">
                  <c:v>559</c:v>
                </c:pt>
                <c:pt idx="7">
                  <c:v>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CF6A-45D8-911E-364E9A3104CB}"/>
            </c:ext>
          </c:extLst>
        </c:ser>
        <c:ser>
          <c:idx val="16"/>
          <c:order val="16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'LOW STOPS'!$B$1:$I$1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'LOW STOPS'!$T$18:$AA$18</c:f>
              <c:numCache>
                <c:formatCode>General</c:formatCode>
                <c:ptCount val="8"/>
                <c:pt idx="0">
                  <c:v>89</c:v>
                </c:pt>
                <c:pt idx="1">
                  <c:v>119</c:v>
                </c:pt>
                <c:pt idx="2">
                  <c:v>196</c:v>
                </c:pt>
                <c:pt idx="3">
                  <c:v>240</c:v>
                </c:pt>
                <c:pt idx="4">
                  <c:v>317</c:v>
                </c:pt>
                <c:pt idx="5">
                  <c:v>405</c:v>
                </c:pt>
                <c:pt idx="6">
                  <c:v>484</c:v>
                </c:pt>
                <c:pt idx="7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CF6A-45D8-911E-364E9A3104CB}"/>
            </c:ext>
          </c:extLst>
        </c:ser>
        <c:ser>
          <c:idx val="17"/>
          <c:order val="1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'LOW STOPS'!$B$1:$I$1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'LOW STOPS'!$T$19:$AA$19</c:f>
              <c:numCache>
                <c:formatCode>General</c:formatCode>
                <c:ptCount val="8"/>
                <c:pt idx="0">
                  <c:v>38</c:v>
                </c:pt>
                <c:pt idx="1">
                  <c:v>69</c:v>
                </c:pt>
                <c:pt idx="2">
                  <c:v>90</c:v>
                </c:pt>
                <c:pt idx="3">
                  <c:v>188</c:v>
                </c:pt>
                <c:pt idx="4">
                  <c:v>232</c:v>
                </c:pt>
                <c:pt idx="5">
                  <c:v>311</c:v>
                </c:pt>
                <c:pt idx="6">
                  <c:v>392</c:v>
                </c:pt>
                <c:pt idx="7">
                  <c:v>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F6A-45D8-911E-364E9A3104CB}"/>
            </c:ext>
          </c:extLst>
        </c:ser>
        <c:ser>
          <c:idx val="18"/>
          <c:order val="18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'LOW STOPS'!$B$1:$I$1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'LOW STOPS'!$T$20:$AA$20</c:f>
              <c:numCache>
                <c:formatCode>General</c:formatCode>
                <c:ptCount val="8"/>
                <c:pt idx="0">
                  <c:v>77</c:v>
                </c:pt>
                <c:pt idx="1">
                  <c:v>107</c:v>
                </c:pt>
                <c:pt idx="2">
                  <c:v>201</c:v>
                </c:pt>
                <c:pt idx="3">
                  <c:v>305</c:v>
                </c:pt>
                <c:pt idx="4">
                  <c:v>422</c:v>
                </c:pt>
                <c:pt idx="5">
                  <c:v>447</c:v>
                </c:pt>
                <c:pt idx="6">
                  <c:v>526</c:v>
                </c:pt>
                <c:pt idx="7">
                  <c:v>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F6A-45D8-911E-364E9A3104CB}"/>
            </c:ext>
          </c:extLst>
        </c:ser>
        <c:ser>
          <c:idx val="19"/>
          <c:order val="19"/>
          <c:tx>
            <c:strRef>
              <c:f>'LOW STOPS'!$T$21:$AA$21</c:f>
              <c:strCache>
                <c:ptCount val="8"/>
                <c:pt idx="0">
                  <c:v>56</c:v>
                </c:pt>
                <c:pt idx="1">
                  <c:v>88</c:v>
                </c:pt>
                <c:pt idx="2">
                  <c:v>112</c:v>
                </c:pt>
                <c:pt idx="3">
                  <c:v>189</c:v>
                </c:pt>
                <c:pt idx="4">
                  <c:v>307</c:v>
                </c:pt>
                <c:pt idx="5">
                  <c:v>331</c:v>
                </c:pt>
                <c:pt idx="6">
                  <c:v>410</c:v>
                </c:pt>
                <c:pt idx="7">
                  <c:v>427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'LOW STOPS'!$B$1:$I$1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'LOW STOPS'!$T$21:$AA$21</c:f>
              <c:numCache>
                <c:formatCode>General</c:formatCode>
                <c:ptCount val="8"/>
                <c:pt idx="0">
                  <c:v>56</c:v>
                </c:pt>
                <c:pt idx="1">
                  <c:v>88</c:v>
                </c:pt>
                <c:pt idx="2">
                  <c:v>112</c:v>
                </c:pt>
                <c:pt idx="3">
                  <c:v>189</c:v>
                </c:pt>
                <c:pt idx="4">
                  <c:v>307</c:v>
                </c:pt>
                <c:pt idx="5">
                  <c:v>331</c:v>
                </c:pt>
                <c:pt idx="6">
                  <c:v>410</c:v>
                </c:pt>
                <c:pt idx="7">
                  <c:v>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CF6A-45D8-911E-364E9A3104CB}"/>
            </c:ext>
          </c:extLst>
        </c:ser>
        <c:ser>
          <c:idx val="20"/>
          <c:order val="20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'LOW STOPS'!$B$1:$I$1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'LOW STOPS'!$T$22:$AA$22</c:f>
              <c:numCache>
                <c:formatCode>General</c:formatCode>
                <c:ptCount val="8"/>
                <c:pt idx="0">
                  <c:v>48</c:v>
                </c:pt>
                <c:pt idx="1">
                  <c:v>78</c:v>
                </c:pt>
                <c:pt idx="2">
                  <c:v>100</c:v>
                </c:pt>
                <c:pt idx="3">
                  <c:v>199</c:v>
                </c:pt>
                <c:pt idx="4">
                  <c:v>297</c:v>
                </c:pt>
                <c:pt idx="5">
                  <c:v>322</c:v>
                </c:pt>
                <c:pt idx="6">
                  <c:v>401</c:v>
                </c:pt>
                <c:pt idx="7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F6A-45D8-911E-364E9A3104CB}"/>
            </c:ext>
          </c:extLst>
        </c:ser>
        <c:ser>
          <c:idx val="21"/>
          <c:order val="2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'LOW STOPS'!$B$1:$I$1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'LOW STOPS'!$T$23:$AA$23</c:f>
              <c:numCache>
                <c:formatCode>General</c:formatCode>
                <c:ptCount val="8"/>
                <c:pt idx="0">
                  <c:v>97</c:v>
                </c:pt>
                <c:pt idx="1">
                  <c:v>127</c:v>
                </c:pt>
                <c:pt idx="2">
                  <c:v>212</c:v>
                </c:pt>
                <c:pt idx="3">
                  <c:v>315</c:v>
                </c:pt>
                <c:pt idx="4">
                  <c:v>357</c:v>
                </c:pt>
                <c:pt idx="5">
                  <c:v>436</c:v>
                </c:pt>
                <c:pt idx="6">
                  <c:v>521</c:v>
                </c:pt>
                <c:pt idx="7">
                  <c:v>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CF6A-45D8-911E-364E9A310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848832"/>
        <c:axId val="1704782816"/>
      </c:scatterChart>
      <c:valAx>
        <c:axId val="17018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82816"/>
        <c:crosses val="autoZero"/>
        <c:crossBetween val="midCat"/>
      </c:valAx>
      <c:valAx>
        <c:axId val="17047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4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 GREEN</a:t>
            </a:r>
            <a:r>
              <a:rPr lang="en-GB" sz="2000" baseline="0">
                <a:solidFill>
                  <a:sysClr val="windowText" lastClr="000000"/>
                </a:solidFill>
              </a:rPr>
              <a:t> WAVE TRAJECTORY WITH VARYING SIDE FLOWS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2053742994808E-2"/>
          <c:y val="8.8251320922754742E-2"/>
          <c:w val="0.88626444062618104"/>
          <c:h val="0.79921880623277242"/>
        </c:manualLayout>
      </c:layout>
      <c:scatterChart>
        <c:scatterStyle val="lineMarker"/>
        <c:varyColors val="0"/>
        <c:ser>
          <c:idx val="1"/>
          <c:order val="0"/>
          <c:tx>
            <c:v>GEOMETRIC no side flows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'LOW STOPS'!$AB$27:$AI$27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3995</c:v>
                </c:pt>
              </c:numCache>
            </c:numRef>
          </c:xVal>
          <c:yVal>
            <c:numRef>
              <c:f>'LOW STOPS'!$T$2:$AA$2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165</c:v>
                </c:pt>
                <c:pt idx="6">
                  <c:v>180</c:v>
                </c:pt>
                <c:pt idx="7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1-42BC-95E2-D3E657272424}"/>
            </c:ext>
          </c:extLst>
        </c:ser>
        <c:ser>
          <c:idx val="0"/>
          <c:order val="1"/>
          <c:tx>
            <c:v>LOW side flows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'LOW STOPS'!$AB$29:$AI$29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34.191958118832559</c:v>
                  </c:pt>
                  <c:pt idx="2">
                    <c:v>30.26037012331475</c:v>
                  </c:pt>
                  <c:pt idx="3">
                    <c:v>30.630213841891475</c:v>
                  </c:pt>
                  <c:pt idx="4">
                    <c:v>25.973832986296035</c:v>
                  </c:pt>
                  <c:pt idx="5">
                    <c:v>36.674786979613117</c:v>
                  </c:pt>
                  <c:pt idx="6">
                    <c:v>23.393161393877484</c:v>
                  </c:pt>
                  <c:pt idx="7">
                    <c:v>30.607352057961499</c:v>
                  </c:pt>
                </c:numCache>
              </c:numRef>
            </c:plus>
            <c:minus>
              <c:numRef>
                <c:f>'LOW STOPS'!$AB$29:$AI$29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34.191958118832559</c:v>
                  </c:pt>
                  <c:pt idx="2">
                    <c:v>30.26037012331475</c:v>
                  </c:pt>
                  <c:pt idx="3">
                    <c:v>30.630213841891475</c:v>
                  </c:pt>
                  <c:pt idx="4">
                    <c:v>25.973832986296035</c:v>
                  </c:pt>
                  <c:pt idx="5">
                    <c:v>36.674786979613117</c:v>
                  </c:pt>
                  <c:pt idx="6">
                    <c:v>23.393161393877484</c:v>
                  </c:pt>
                  <c:pt idx="7">
                    <c:v>30.607352057961499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'LOW STOPS'!$AB$27:$AI$27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3995</c:v>
                </c:pt>
              </c:numCache>
            </c:numRef>
          </c:xVal>
          <c:yVal>
            <c:numRef>
              <c:f>'LOW STOPS'!$AB$28:$AI$28</c:f>
              <c:numCache>
                <c:formatCode>General</c:formatCode>
                <c:ptCount val="8"/>
                <c:pt idx="0">
                  <c:v>0</c:v>
                </c:pt>
                <c:pt idx="1">
                  <c:v>30.999999999999993</c:v>
                </c:pt>
                <c:pt idx="2">
                  <c:v>93.800000000000011</c:v>
                </c:pt>
                <c:pt idx="3">
                  <c:v>129.20000000000002</c:v>
                </c:pt>
                <c:pt idx="4">
                  <c:v>158.5</c:v>
                </c:pt>
                <c:pt idx="5">
                  <c:v>226.50000000000003</c:v>
                </c:pt>
                <c:pt idx="6">
                  <c:v>288.29999999999995</c:v>
                </c:pt>
                <c:pt idx="7">
                  <c:v>330.2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1-42BC-95E2-D3E657272424}"/>
            </c:ext>
          </c:extLst>
        </c:ser>
        <c:ser>
          <c:idx val="2"/>
          <c:order val="2"/>
          <c:tx>
            <c:v>HIGH side flows</c:v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'LOW STOPS'!$AB$31:$AI$31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25.13763764649099</c:v>
                  </c:pt>
                  <c:pt idx="2">
                    <c:v>14.04832274333226</c:v>
                  </c:pt>
                  <c:pt idx="3">
                    <c:v>21.751033033318876</c:v>
                  </c:pt>
                  <c:pt idx="4">
                    <c:v>25.484398079110001</c:v>
                  </c:pt>
                  <c:pt idx="5">
                    <c:v>24.362279473748444</c:v>
                  </c:pt>
                  <c:pt idx="6">
                    <c:v>28.578440697967984</c:v>
                  </c:pt>
                  <c:pt idx="7">
                    <c:v>22.395026012100203</c:v>
                  </c:pt>
                </c:numCache>
              </c:numRef>
            </c:plus>
            <c:minus>
              <c:numRef>
                <c:f>'LOW STOPS'!$AB$31:$AI$31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25.13763764649099</c:v>
                  </c:pt>
                  <c:pt idx="2">
                    <c:v>14.04832274333226</c:v>
                  </c:pt>
                  <c:pt idx="3">
                    <c:v>21.751033033318876</c:v>
                  </c:pt>
                  <c:pt idx="4">
                    <c:v>25.484398079110001</c:v>
                  </c:pt>
                  <c:pt idx="5">
                    <c:v>24.362279473748444</c:v>
                  </c:pt>
                  <c:pt idx="6">
                    <c:v>28.578440697967984</c:v>
                  </c:pt>
                  <c:pt idx="7">
                    <c:v>22.395026012100203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C00000"/>
                </a:solidFill>
                <a:round/>
              </a:ln>
              <a:effectLst/>
            </c:spPr>
          </c:errBars>
          <c:xVal>
            <c:numRef>
              <c:f>'LOW STOPS'!$AB$27:$AI$27</c:f>
              <c:numCache>
                <c:formatCode>General</c:formatCode>
                <c:ptCount val="8"/>
                <c:pt idx="0">
                  <c:v>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2750</c:v>
                </c:pt>
                <c:pt idx="6">
                  <c:v>3000</c:v>
                </c:pt>
                <c:pt idx="7">
                  <c:v>3995</c:v>
                </c:pt>
              </c:numCache>
            </c:numRef>
          </c:xVal>
          <c:yVal>
            <c:numRef>
              <c:f>'LOW STOPS'!$AB$30:$AI$30</c:f>
              <c:numCache>
                <c:formatCode>General</c:formatCode>
                <c:ptCount val="8"/>
                <c:pt idx="0">
                  <c:v>0</c:v>
                </c:pt>
                <c:pt idx="1">
                  <c:v>30.27272727272728</c:v>
                </c:pt>
                <c:pt idx="2">
                  <c:v>97.636363636363654</c:v>
                </c:pt>
                <c:pt idx="3">
                  <c:v>186</c:v>
                </c:pt>
                <c:pt idx="4">
                  <c:v>271</c:v>
                </c:pt>
                <c:pt idx="5">
                  <c:v>337</c:v>
                </c:pt>
                <c:pt idx="6">
                  <c:v>407.72727272727275</c:v>
                </c:pt>
                <c:pt idx="7">
                  <c:v>470.45454545454544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81-42BC-95E2-D3E657272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32608"/>
        <c:axId val="570637856"/>
      </c:scatterChart>
      <c:valAx>
        <c:axId val="570632608"/>
        <c:scaling>
          <c:orientation val="minMax"/>
          <c:max val="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DISTANCE [m]</a:t>
                </a:r>
              </a:p>
            </c:rich>
          </c:tx>
          <c:layout>
            <c:manualLayout>
              <c:xMode val="edge"/>
              <c:yMode val="edge"/>
              <c:x val="0.48034696749882605"/>
              <c:y val="0.94112618045130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37856"/>
        <c:crosses val="autoZero"/>
        <c:crossBetween val="midCat"/>
      </c:valAx>
      <c:valAx>
        <c:axId val="570637856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ysClr val="windowText" lastClr="000000"/>
                    </a:solidFill>
                  </a:rPr>
                  <a:t>TIME AFTER</a:t>
                </a:r>
                <a:r>
                  <a:rPr lang="en-GB" sz="1600" baseline="0">
                    <a:solidFill>
                      <a:sysClr val="windowText" lastClr="000000"/>
                    </a:solidFill>
                  </a:rPr>
                  <a:t> FIRST JUNCTION [s]</a:t>
                </a:r>
                <a:endParaRPr lang="en-GB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2905133051465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3004682679748152E-2"/>
          <c:y val="0.12177219030969677"/>
          <c:w val="0.31830604332609552"/>
          <c:h val="0.23220351555201266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4</xdr:row>
      <xdr:rowOff>4761</xdr:rowOff>
    </xdr:from>
    <xdr:to>
      <xdr:col>20</xdr:col>
      <xdr:colOff>581025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471527</xdr:colOff>
      <xdr:row>29</xdr:row>
      <xdr:rowOff>97769</xdr:rowOff>
    </xdr:from>
    <xdr:to>
      <xdr:col>25</xdr:col>
      <xdr:colOff>391405</xdr:colOff>
      <xdr:row>68</xdr:row>
      <xdr:rowOff>28015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A00D5-20D8-4F8E-9BF1-2F228512F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593913</xdr:colOff>
      <xdr:row>23</xdr:row>
      <xdr:rowOff>56029</xdr:rowOff>
    </xdr:from>
    <xdr:to>
      <xdr:col>16</xdr:col>
      <xdr:colOff>291353</xdr:colOff>
      <xdr:row>50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578774-7EDC-4C76-8AF7-3EA1EC835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7"/>
  <sheetViews>
    <sheetView workbookViewId="0">
      <selection activeCell="B1" sqref="B1"/>
    </sheetView>
  </sheetViews>
  <sheetFormatPr defaultRowHeight="15" x14ac:dyDescent="0.25"/>
  <sheetData>
    <row r="1" spans="2:9" x14ac:dyDescent="0.25">
      <c r="B1">
        <v>0</v>
      </c>
      <c r="C1">
        <v>500</v>
      </c>
      <c r="D1">
        <v>1500</v>
      </c>
      <c r="E1">
        <v>2000</v>
      </c>
      <c r="F1">
        <v>2500</v>
      </c>
      <c r="G1">
        <v>2750</v>
      </c>
      <c r="H1">
        <v>3000</v>
      </c>
      <c r="I1">
        <v>4000</v>
      </c>
    </row>
    <row r="2" spans="2:9" x14ac:dyDescent="0.25">
      <c r="B2">
        <v>0</v>
      </c>
      <c r="C2">
        <v>30</v>
      </c>
      <c r="D2">
        <v>90</v>
      </c>
      <c r="E2">
        <v>0</v>
      </c>
      <c r="F2">
        <v>30</v>
      </c>
      <c r="G2">
        <v>45</v>
      </c>
      <c r="H2">
        <v>60</v>
      </c>
      <c r="I2">
        <v>0</v>
      </c>
    </row>
    <row r="3" spans="2:9" x14ac:dyDescent="0.25">
      <c r="B3">
        <v>30</v>
      </c>
      <c r="C3">
        <v>61</v>
      </c>
      <c r="D3">
        <v>0</v>
      </c>
      <c r="E3">
        <v>96</v>
      </c>
      <c r="F3">
        <v>6</v>
      </c>
      <c r="G3">
        <v>86</v>
      </c>
      <c r="H3">
        <v>81</v>
      </c>
      <c r="I3">
        <v>20</v>
      </c>
    </row>
    <row r="4" spans="2:9" x14ac:dyDescent="0.25">
      <c r="B4">
        <v>90</v>
      </c>
      <c r="C4">
        <v>1</v>
      </c>
      <c r="D4">
        <v>61</v>
      </c>
      <c r="E4">
        <v>37</v>
      </c>
      <c r="F4">
        <v>67</v>
      </c>
      <c r="G4">
        <v>27</v>
      </c>
      <c r="H4">
        <v>41</v>
      </c>
      <c r="I4">
        <v>102</v>
      </c>
    </row>
    <row r="5" spans="2:9" x14ac:dyDescent="0.25">
      <c r="B5">
        <v>91</v>
      </c>
      <c r="C5">
        <v>2</v>
      </c>
      <c r="D5">
        <v>64</v>
      </c>
      <c r="E5">
        <v>40</v>
      </c>
      <c r="F5">
        <v>64</v>
      </c>
      <c r="G5">
        <v>23</v>
      </c>
      <c r="H5">
        <v>37</v>
      </c>
      <c r="I5">
        <v>97</v>
      </c>
    </row>
    <row r="6" spans="2:9" x14ac:dyDescent="0.25">
      <c r="B6">
        <v>91</v>
      </c>
      <c r="C6">
        <v>2</v>
      </c>
      <c r="D6">
        <v>64</v>
      </c>
      <c r="E6">
        <v>40</v>
      </c>
      <c r="F6">
        <v>17</v>
      </c>
      <c r="G6">
        <v>85</v>
      </c>
      <c r="H6">
        <v>96</v>
      </c>
      <c r="I6">
        <v>34</v>
      </c>
    </row>
    <row r="7" spans="2:9" x14ac:dyDescent="0.25">
      <c r="B7">
        <v>28</v>
      </c>
      <c r="C7">
        <v>59</v>
      </c>
      <c r="D7">
        <v>0</v>
      </c>
      <c r="E7">
        <v>97</v>
      </c>
      <c r="F7">
        <v>74</v>
      </c>
      <c r="G7">
        <v>22</v>
      </c>
      <c r="H7">
        <v>35</v>
      </c>
      <c r="I7">
        <v>92</v>
      </c>
    </row>
    <row r="8" spans="2:9" x14ac:dyDescent="0.25">
      <c r="B8">
        <v>89</v>
      </c>
      <c r="C8">
        <v>0</v>
      </c>
      <c r="D8">
        <v>61</v>
      </c>
      <c r="E8">
        <v>37</v>
      </c>
      <c r="F8">
        <v>66</v>
      </c>
      <c r="G8">
        <v>26</v>
      </c>
      <c r="H8">
        <v>40</v>
      </c>
      <c r="I8">
        <v>96</v>
      </c>
    </row>
    <row r="10" spans="2:9" x14ac:dyDescent="0.25">
      <c r="B10" t="s">
        <v>0</v>
      </c>
    </row>
    <row r="11" spans="2:9" x14ac:dyDescent="0.25">
      <c r="B11">
        <v>0</v>
      </c>
      <c r="C11">
        <f>C2-B2+IF(C2-B2&lt;0,120,0)</f>
        <v>30</v>
      </c>
      <c r="D11">
        <f t="shared" ref="D11:I11" si="0">D2-C2+IF(D2-C2&lt;0,120,0)</f>
        <v>60</v>
      </c>
      <c r="E11">
        <f t="shared" si="0"/>
        <v>30</v>
      </c>
      <c r="F11">
        <f t="shared" si="0"/>
        <v>30</v>
      </c>
      <c r="G11">
        <f t="shared" si="0"/>
        <v>15</v>
      </c>
      <c r="H11">
        <f t="shared" si="0"/>
        <v>15</v>
      </c>
      <c r="I11">
        <f t="shared" si="0"/>
        <v>60</v>
      </c>
    </row>
    <row r="12" spans="2:9" x14ac:dyDescent="0.25">
      <c r="B12">
        <v>0</v>
      </c>
      <c r="C12">
        <f t="shared" ref="C12:I12" si="1">C3-B3+IF(C3-B3&lt;0,120,0)</f>
        <v>31</v>
      </c>
      <c r="D12">
        <f t="shared" si="1"/>
        <v>59</v>
      </c>
      <c r="E12">
        <f t="shared" si="1"/>
        <v>96</v>
      </c>
      <c r="F12">
        <f t="shared" si="1"/>
        <v>30</v>
      </c>
      <c r="G12">
        <f t="shared" si="1"/>
        <v>80</v>
      </c>
      <c r="H12">
        <f t="shared" si="1"/>
        <v>115</v>
      </c>
      <c r="I12">
        <f t="shared" si="1"/>
        <v>59</v>
      </c>
    </row>
    <row r="13" spans="2:9" x14ac:dyDescent="0.25">
      <c r="B13">
        <v>0</v>
      </c>
      <c r="C13">
        <f t="shared" ref="C13:I13" si="2">C4-B4+IF(C4-B4&lt;0,120,0)</f>
        <v>31</v>
      </c>
      <c r="D13">
        <f t="shared" si="2"/>
        <v>60</v>
      </c>
      <c r="E13">
        <f t="shared" si="2"/>
        <v>96</v>
      </c>
      <c r="F13">
        <f t="shared" si="2"/>
        <v>30</v>
      </c>
      <c r="G13">
        <f t="shared" si="2"/>
        <v>80</v>
      </c>
      <c r="H13">
        <f t="shared" si="2"/>
        <v>14</v>
      </c>
      <c r="I13">
        <f t="shared" si="2"/>
        <v>61</v>
      </c>
    </row>
    <row r="14" spans="2:9" x14ac:dyDescent="0.25">
      <c r="B14">
        <v>0</v>
      </c>
      <c r="C14">
        <f t="shared" ref="C14:I14" si="3">C5-B5+IF(C5-B5&lt;0,120,0)</f>
        <v>31</v>
      </c>
      <c r="D14">
        <f t="shared" si="3"/>
        <v>62</v>
      </c>
      <c r="E14">
        <f t="shared" si="3"/>
        <v>96</v>
      </c>
      <c r="F14">
        <f t="shared" si="3"/>
        <v>24</v>
      </c>
      <c r="G14">
        <f t="shared" si="3"/>
        <v>79</v>
      </c>
      <c r="H14">
        <f t="shared" si="3"/>
        <v>14</v>
      </c>
      <c r="I14">
        <f t="shared" si="3"/>
        <v>60</v>
      </c>
    </row>
    <row r="15" spans="2:9" x14ac:dyDescent="0.25">
      <c r="B15">
        <v>0</v>
      </c>
      <c r="C15">
        <f t="shared" ref="C15:I15" si="4">C6-B6+IF(C6-B6&lt;0,120,0)</f>
        <v>31</v>
      </c>
      <c r="D15">
        <f t="shared" si="4"/>
        <v>62</v>
      </c>
      <c r="E15">
        <f t="shared" si="4"/>
        <v>96</v>
      </c>
      <c r="F15">
        <f t="shared" si="4"/>
        <v>97</v>
      </c>
      <c r="G15">
        <f t="shared" si="4"/>
        <v>68</v>
      </c>
      <c r="H15">
        <f t="shared" si="4"/>
        <v>11</v>
      </c>
      <c r="I15">
        <f t="shared" si="4"/>
        <v>58</v>
      </c>
    </row>
    <row r="16" spans="2:9" x14ac:dyDescent="0.25">
      <c r="B16">
        <v>0</v>
      </c>
      <c r="C16">
        <f t="shared" ref="C16:I16" si="5">C7-B7+IF(C7-B7&lt;0,120,0)</f>
        <v>31</v>
      </c>
      <c r="D16">
        <f t="shared" si="5"/>
        <v>61</v>
      </c>
      <c r="E16">
        <f t="shared" si="5"/>
        <v>97</v>
      </c>
      <c r="F16">
        <f t="shared" si="5"/>
        <v>97</v>
      </c>
      <c r="G16">
        <f t="shared" si="5"/>
        <v>68</v>
      </c>
      <c r="H16">
        <f t="shared" si="5"/>
        <v>13</v>
      </c>
      <c r="I16">
        <f t="shared" si="5"/>
        <v>57</v>
      </c>
    </row>
    <row r="17" spans="2:9" x14ac:dyDescent="0.25">
      <c r="B17">
        <v>0</v>
      </c>
      <c r="C17">
        <f t="shared" ref="C17:I17" si="6">C8-B8+IF(C8-B8&lt;0,120,0)</f>
        <v>31</v>
      </c>
      <c r="D17">
        <f t="shared" si="6"/>
        <v>61</v>
      </c>
      <c r="E17">
        <f t="shared" si="6"/>
        <v>96</v>
      </c>
      <c r="F17">
        <f t="shared" si="6"/>
        <v>29</v>
      </c>
      <c r="G17">
        <f t="shared" si="6"/>
        <v>80</v>
      </c>
      <c r="H17">
        <f t="shared" si="6"/>
        <v>14</v>
      </c>
      <c r="I17">
        <f t="shared" si="6"/>
        <v>56</v>
      </c>
    </row>
    <row r="20" spans="2:9" x14ac:dyDescent="0.25">
      <c r="B20" t="s">
        <v>1</v>
      </c>
    </row>
    <row r="21" spans="2:9" x14ac:dyDescent="0.25">
      <c r="B21">
        <f>$B2+SUM($B11:B11)</f>
        <v>0</v>
      </c>
      <c r="C21">
        <f>$B2+SUM($B11:C11)</f>
        <v>30</v>
      </c>
      <c r="D21">
        <f>$B2+SUM($B11:D11)</f>
        <v>90</v>
      </c>
      <c r="E21">
        <f>$B2+SUM($B11:E11)</f>
        <v>120</v>
      </c>
      <c r="F21">
        <f>$B2+SUM($B11:F11)</f>
        <v>150</v>
      </c>
      <c r="G21">
        <f>$B2+SUM($B11:G11)</f>
        <v>165</v>
      </c>
      <c r="H21">
        <f>$B2+SUM($B11:H11)</f>
        <v>180</v>
      </c>
      <c r="I21">
        <f>$B2+SUM($B11:I11)</f>
        <v>240</v>
      </c>
    </row>
    <row r="22" spans="2:9" x14ac:dyDescent="0.25">
      <c r="B22">
        <f>$B3+SUM($B12:B12)</f>
        <v>30</v>
      </c>
      <c r="C22">
        <f>$B3+SUM($B12:C12)</f>
        <v>61</v>
      </c>
      <c r="D22">
        <f>$B3+SUM($B12:D12)</f>
        <v>120</v>
      </c>
      <c r="E22">
        <f>$B3+SUM($B12:E12)</f>
        <v>216</v>
      </c>
      <c r="F22">
        <f>$B3+SUM($B12:F12)</f>
        <v>246</v>
      </c>
      <c r="G22">
        <f>$B3+SUM($B12:G12)</f>
        <v>326</v>
      </c>
      <c r="H22">
        <f>$B3+SUM($B12:H12)</f>
        <v>441</v>
      </c>
      <c r="I22">
        <f>$B3+SUM($B12:I12)</f>
        <v>500</v>
      </c>
    </row>
    <row r="23" spans="2:9" x14ac:dyDescent="0.25">
      <c r="B23">
        <f>$B4+SUM($B13:B13)</f>
        <v>90</v>
      </c>
      <c r="C23">
        <f>$B4+SUM($B13:C13)</f>
        <v>121</v>
      </c>
      <c r="D23">
        <f>$B4+SUM($B13:D13)</f>
        <v>181</v>
      </c>
      <c r="E23">
        <f>$B4+SUM($B13:E13)</f>
        <v>277</v>
      </c>
      <c r="F23">
        <f>$B4+SUM($B13:F13)</f>
        <v>307</v>
      </c>
      <c r="G23">
        <f>$B4+SUM($B13:G13)</f>
        <v>387</v>
      </c>
      <c r="H23">
        <f>$B4+SUM($B13:H13)</f>
        <v>401</v>
      </c>
      <c r="I23">
        <f>$B4+SUM($B13:I13)</f>
        <v>462</v>
      </c>
    </row>
    <row r="24" spans="2:9" x14ac:dyDescent="0.25">
      <c r="B24">
        <f>$B5+SUM($B14:B14)</f>
        <v>91</v>
      </c>
      <c r="C24">
        <f>$B5+SUM($B14:C14)</f>
        <v>122</v>
      </c>
      <c r="D24">
        <f>$B5+SUM($B14:D14)</f>
        <v>184</v>
      </c>
      <c r="E24">
        <f>$B5+SUM($B14:E14)</f>
        <v>280</v>
      </c>
      <c r="F24">
        <f>$B5+SUM($B14:F14)</f>
        <v>304</v>
      </c>
      <c r="G24">
        <f>$B5+SUM($B14:G14)</f>
        <v>383</v>
      </c>
      <c r="H24">
        <f>$B5+SUM($B14:H14)</f>
        <v>397</v>
      </c>
      <c r="I24">
        <f>$B5+SUM($B14:I14)</f>
        <v>457</v>
      </c>
    </row>
    <row r="25" spans="2:9" x14ac:dyDescent="0.25">
      <c r="B25">
        <f>$B6+SUM($B15:B15)</f>
        <v>91</v>
      </c>
      <c r="C25">
        <f>$B6+SUM($B15:C15)</f>
        <v>122</v>
      </c>
      <c r="D25">
        <f>$B6+SUM($B15:D15)</f>
        <v>184</v>
      </c>
      <c r="E25">
        <f>$B6+SUM($B15:E15)</f>
        <v>280</v>
      </c>
      <c r="F25">
        <f>$B6+SUM($B15:F15)</f>
        <v>377</v>
      </c>
      <c r="G25">
        <f>$B6+SUM($B15:G15)</f>
        <v>445</v>
      </c>
      <c r="H25">
        <f>$B6+SUM($B15:H15)</f>
        <v>456</v>
      </c>
      <c r="I25">
        <f>$B6+SUM($B15:I15)</f>
        <v>514</v>
      </c>
    </row>
    <row r="26" spans="2:9" x14ac:dyDescent="0.25">
      <c r="B26">
        <f>$B7+SUM($B16:B16)</f>
        <v>28</v>
      </c>
      <c r="C26">
        <f>$B7+SUM($B16:C16)</f>
        <v>59</v>
      </c>
      <c r="D26">
        <f>$B7+SUM($B16:D16)</f>
        <v>120</v>
      </c>
      <c r="E26">
        <f>$B7+SUM($B16:E16)</f>
        <v>217</v>
      </c>
      <c r="F26">
        <f>$B7+SUM($B16:F16)</f>
        <v>314</v>
      </c>
      <c r="G26">
        <f>$B7+SUM($B16:G16)</f>
        <v>382</v>
      </c>
      <c r="H26">
        <f>$B7+SUM($B16:H16)</f>
        <v>395</v>
      </c>
      <c r="I26">
        <f>$B7+SUM($B16:I16)</f>
        <v>452</v>
      </c>
    </row>
    <row r="27" spans="2:9" x14ac:dyDescent="0.25">
      <c r="B27">
        <f>$B8+SUM($B17:B17)</f>
        <v>89</v>
      </c>
      <c r="C27">
        <f>$B8+SUM($B17:C17)</f>
        <v>120</v>
      </c>
      <c r="D27">
        <f>$B8+SUM($B17:D17)</f>
        <v>181</v>
      </c>
      <c r="E27">
        <f>$B8+SUM($B17:E17)</f>
        <v>277</v>
      </c>
      <c r="F27">
        <f>$B8+SUM($B17:F17)</f>
        <v>306</v>
      </c>
      <c r="G27">
        <f>$B8+SUM($B17:G17)</f>
        <v>386</v>
      </c>
      <c r="H27">
        <f>$B8+SUM($B17:H17)</f>
        <v>400</v>
      </c>
      <c r="I27">
        <f>$B8+SUM($B17:I17)</f>
        <v>456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8D6A-7A91-4700-8DB5-394543570E45}">
  <dimension ref="A1:AI31"/>
  <sheetViews>
    <sheetView tabSelected="1" topLeftCell="A19" zoomScale="85" zoomScaleNormal="85" workbookViewId="0">
      <selection activeCell="U27" sqref="U27"/>
    </sheetView>
  </sheetViews>
  <sheetFormatPr defaultRowHeight="15" x14ac:dyDescent="0.25"/>
  <sheetData>
    <row r="1" spans="1:27" x14ac:dyDescent="0.25">
      <c r="B1">
        <v>0</v>
      </c>
      <c r="C1">
        <v>500</v>
      </c>
      <c r="D1">
        <v>1500</v>
      </c>
      <c r="E1">
        <v>2000</v>
      </c>
      <c r="F1">
        <v>2500</v>
      </c>
      <c r="G1">
        <v>2750</v>
      </c>
      <c r="H1">
        <v>3000</v>
      </c>
      <c r="I1">
        <v>4000</v>
      </c>
      <c r="K1" t="s">
        <v>0</v>
      </c>
      <c r="T1" t="s">
        <v>1</v>
      </c>
    </row>
    <row r="2" spans="1:27" x14ac:dyDescent="0.25">
      <c r="A2" t="s">
        <v>2</v>
      </c>
      <c r="B2">
        <v>0</v>
      </c>
      <c r="C2">
        <v>30</v>
      </c>
      <c r="D2">
        <v>90</v>
      </c>
      <c r="E2">
        <v>0</v>
      </c>
      <c r="F2">
        <v>30</v>
      </c>
      <c r="G2">
        <v>45</v>
      </c>
      <c r="H2">
        <v>60</v>
      </c>
      <c r="I2">
        <v>0</v>
      </c>
      <c r="K2">
        <v>0</v>
      </c>
      <c r="L2">
        <f>C2-B2+IF(C2-B2&lt;=0,120,0)</f>
        <v>30</v>
      </c>
      <c r="M2">
        <f>D2-C2+IF(D2-C2&lt;=0,120,0)</f>
        <v>60</v>
      </c>
      <c r="N2">
        <f>E2-D2+IF(E2-D2&lt;=0,120,0)</f>
        <v>30</v>
      </c>
      <c r="O2">
        <f>F2-E2+IF(F2-E2&lt;=0,120,0)</f>
        <v>30</v>
      </c>
      <c r="P2">
        <f>G2-F2+IF(G2-F2&lt;=0,120,0)</f>
        <v>15</v>
      </c>
      <c r="Q2">
        <f>H2-G2+IF(H2-G2&lt;=0,120,0)</f>
        <v>15</v>
      </c>
      <c r="R2">
        <f>I2-H2+IF(I2-H2&lt;=0,120,0)</f>
        <v>60</v>
      </c>
      <c r="T2">
        <f>$B2+SUM($K2:K2)</f>
        <v>0</v>
      </c>
      <c r="U2">
        <f>$B2+SUM($K2:L2) + IF($B2+SUM($K2:L2)-T2&lt;L$2-K$2,120,0)</f>
        <v>30</v>
      </c>
      <c r="V2">
        <f>$B2+SUM($K2:M2) + IF($B2+SUM($K2:M2)-U2&lt;M$2-L$2,120,0)</f>
        <v>90</v>
      </c>
      <c r="W2">
        <f>$B2+SUM($K2:N2) + IF($B2+SUM($K2:N2)-V2&lt;N$2-M$2,120,0)</f>
        <v>120</v>
      </c>
      <c r="X2">
        <f>$B2+SUM($K2:O2) + IF($B2+SUM($K2:O2)-W2&lt;O$2-N$2,120,0)</f>
        <v>150</v>
      </c>
      <c r="Y2">
        <f>$B2+SUM($K2:P2) + IF($B2+SUM($K2:P2)-X2&lt;P$2-O$2,120,0)</f>
        <v>165</v>
      </c>
      <c r="Z2">
        <f>$B2+SUM($K2:Q2) + IF($B2+SUM($K2:Q2)-Y2&lt;Q$2-P$2,120,0)</f>
        <v>180</v>
      </c>
      <c r="AA2">
        <f>$B2+SUM($K2:R2) + IF($B2+SUM($K2:R2)-Z2&lt;R$2-Q$2,120,0)</f>
        <v>240</v>
      </c>
    </row>
    <row r="3" spans="1:27" x14ac:dyDescent="0.25">
      <c r="A3" s="1" t="s">
        <v>3</v>
      </c>
      <c r="B3">
        <v>45</v>
      </c>
      <c r="C3">
        <v>76</v>
      </c>
      <c r="D3">
        <v>20</v>
      </c>
      <c r="E3">
        <v>21</v>
      </c>
      <c r="F3">
        <v>83</v>
      </c>
      <c r="G3">
        <v>43</v>
      </c>
      <c r="H3">
        <v>103</v>
      </c>
      <c r="I3">
        <v>109</v>
      </c>
      <c r="K3">
        <v>0</v>
      </c>
      <c r="L3">
        <f>C3-B3+IF(C3-B3&lt;=0,120,0)</f>
        <v>31</v>
      </c>
      <c r="M3">
        <f>D3-C3+IF(D3-C3&lt;=0,120,0)</f>
        <v>64</v>
      </c>
      <c r="N3">
        <f>E3-D3+IF(E3-D3&lt;=0,120,0)</f>
        <v>1</v>
      </c>
      <c r="O3">
        <f>F3-E3+IF(F3-E3&lt;=0,120,0)</f>
        <v>62</v>
      </c>
      <c r="P3">
        <f>G3-F3+IF(G3-F3&lt;=0,120,0)</f>
        <v>80</v>
      </c>
      <c r="Q3">
        <f>H3-G3+IF(H3-G3&lt;=0,120,0)</f>
        <v>60</v>
      </c>
      <c r="R3">
        <f>I3-H3+IF(I3-H3&lt;=0,120,0)</f>
        <v>6</v>
      </c>
      <c r="T3">
        <f>$B3+SUM($K3:K3)</f>
        <v>45</v>
      </c>
      <c r="U3">
        <f>$B3+SUM($K3:L3)</f>
        <v>76</v>
      </c>
      <c r="V3">
        <f>$B3+SUM($K3:M3)</f>
        <v>140</v>
      </c>
      <c r="W3">
        <f>$B3+SUM($K3:N3)</f>
        <v>141</v>
      </c>
      <c r="X3">
        <f>$B3+SUM($K3:O3)</f>
        <v>203</v>
      </c>
      <c r="Y3">
        <f>$B3+SUM($K3:P3)</f>
        <v>283</v>
      </c>
      <c r="Z3">
        <f>$B3+SUM($K3:Q3)</f>
        <v>343</v>
      </c>
      <c r="AA3">
        <f>$B3+SUM($K3:R3)</f>
        <v>349</v>
      </c>
    </row>
    <row r="4" spans="1:27" x14ac:dyDescent="0.25">
      <c r="A4" s="1"/>
      <c r="B4">
        <v>103</v>
      </c>
      <c r="C4">
        <v>14</v>
      </c>
      <c r="D4">
        <v>77</v>
      </c>
      <c r="E4">
        <v>106</v>
      </c>
      <c r="F4">
        <v>16</v>
      </c>
      <c r="G4">
        <v>7</v>
      </c>
      <c r="H4">
        <v>32</v>
      </c>
      <c r="I4">
        <v>27</v>
      </c>
      <c r="K4">
        <v>0</v>
      </c>
      <c r="L4">
        <f>C4-B4+IF(C4-B4&lt;=0,120,0)</f>
        <v>31</v>
      </c>
      <c r="M4">
        <f>D4-C4+IF(D4-C4&lt;=0,120,0)</f>
        <v>63</v>
      </c>
      <c r="N4">
        <f>E4-D4+IF(E4-D4&lt;=0,120,0)</f>
        <v>29</v>
      </c>
      <c r="O4">
        <f>F4-E4+IF(F4-E4&lt;=0,120,0)</f>
        <v>30</v>
      </c>
      <c r="P4">
        <f>G4-F4+IF(G4-F4&lt;=0,120,0)</f>
        <v>111</v>
      </c>
      <c r="Q4">
        <f>H4-G4+IF(H4-G4&lt;=0,120,0)</f>
        <v>25</v>
      </c>
      <c r="R4">
        <f>I4-H4+IF(I4-H4&lt;=0,120,0)</f>
        <v>115</v>
      </c>
      <c r="T4">
        <f>$B4+SUM($K4:K4)</f>
        <v>103</v>
      </c>
      <c r="U4">
        <f>$B4+SUM($K4:L4)</f>
        <v>134</v>
      </c>
      <c r="V4">
        <f>$B4+SUM($K4:M4)</f>
        <v>197</v>
      </c>
      <c r="W4">
        <f>$B4+SUM($K4:N4)</f>
        <v>226</v>
      </c>
      <c r="X4">
        <f>$B4+SUM($K4:O4)</f>
        <v>256</v>
      </c>
      <c r="Y4">
        <f>$B4+SUM($K4:P4)</f>
        <v>367</v>
      </c>
      <c r="Z4">
        <f>$B4+SUM($K4:Q4)</f>
        <v>392</v>
      </c>
      <c r="AA4">
        <f>$B4+SUM($K4:R4)</f>
        <v>507</v>
      </c>
    </row>
    <row r="5" spans="1:27" x14ac:dyDescent="0.25">
      <c r="A5" s="1"/>
      <c r="B5">
        <v>5</v>
      </c>
      <c r="C5">
        <v>36</v>
      </c>
      <c r="D5">
        <v>99</v>
      </c>
      <c r="E5">
        <v>9</v>
      </c>
      <c r="F5">
        <v>26</v>
      </c>
      <c r="G5">
        <v>96</v>
      </c>
      <c r="H5">
        <v>54</v>
      </c>
      <c r="I5">
        <v>61</v>
      </c>
      <c r="K5">
        <v>0</v>
      </c>
      <c r="L5">
        <f>C5-B5+IF(C5-B5&lt;=0,120,0)</f>
        <v>31</v>
      </c>
      <c r="M5">
        <f>D5-C5+IF(D5-C5&lt;=0,120,0)</f>
        <v>63</v>
      </c>
      <c r="N5">
        <f>E5-D5+IF(E5-D5&lt;=0,120,0)</f>
        <v>30</v>
      </c>
      <c r="O5">
        <f>F5-E5+IF(F5-E5&lt;=0,120,0)</f>
        <v>17</v>
      </c>
      <c r="P5">
        <f>G5-F5+IF(G5-F5&lt;=0,120,0)</f>
        <v>70</v>
      </c>
      <c r="Q5">
        <f>H5-G5+IF(H5-G5&lt;=0,120,0)</f>
        <v>78</v>
      </c>
      <c r="R5">
        <f>I5-H5+IF(I5-H5&lt;=0,120,0)</f>
        <v>7</v>
      </c>
      <c r="T5">
        <f>$B5+SUM($K5:K5)</f>
        <v>5</v>
      </c>
      <c r="U5">
        <f>$B5+SUM($K5:L5)</f>
        <v>36</v>
      </c>
      <c r="V5">
        <f>$B5+SUM($K5:M5)</f>
        <v>99</v>
      </c>
      <c r="W5">
        <f>$B5+SUM($K5:N5)</f>
        <v>129</v>
      </c>
      <c r="X5">
        <f>$B5+SUM($K5:O5)</f>
        <v>146</v>
      </c>
      <c r="Y5">
        <f>$B5+SUM($K5:P5)</f>
        <v>216</v>
      </c>
      <c r="Z5">
        <f>$B5+SUM($K5:Q5)</f>
        <v>294</v>
      </c>
      <c r="AA5">
        <f>$B5+SUM($K5:R5)</f>
        <v>301</v>
      </c>
    </row>
    <row r="6" spans="1:27" x14ac:dyDescent="0.25">
      <c r="A6" s="1"/>
      <c r="B6">
        <v>101</v>
      </c>
      <c r="C6">
        <v>12</v>
      </c>
      <c r="D6">
        <v>74</v>
      </c>
      <c r="E6">
        <v>104</v>
      </c>
      <c r="F6">
        <v>80</v>
      </c>
      <c r="G6">
        <v>64</v>
      </c>
      <c r="H6">
        <v>24</v>
      </c>
      <c r="I6">
        <v>28</v>
      </c>
      <c r="K6">
        <v>0</v>
      </c>
      <c r="L6">
        <f>C6-B6+IF(C6-B6&lt;=0,120,0)</f>
        <v>31</v>
      </c>
      <c r="M6">
        <f>D6-C6+IF(D6-C6&lt;=0,120,0)</f>
        <v>62</v>
      </c>
      <c r="N6">
        <f>E6-D6+IF(E6-D6&lt;=0,120,0)</f>
        <v>30</v>
      </c>
      <c r="O6">
        <f>F6-E6+IF(F6-E6&lt;=0,120,0)</f>
        <v>96</v>
      </c>
      <c r="P6">
        <f>G6-F6+IF(G6-F6&lt;=0,120,0)</f>
        <v>104</v>
      </c>
      <c r="Q6">
        <f>H6-G6+IF(H6-G6&lt;=0,120,0)</f>
        <v>80</v>
      </c>
      <c r="R6">
        <f>I6-H6+IF(I6-H6&lt;=0,120,0)</f>
        <v>4</v>
      </c>
      <c r="T6">
        <f>$B6+SUM($K6:K6)</f>
        <v>101</v>
      </c>
      <c r="U6">
        <f>$B6+SUM($K6:L6)</f>
        <v>132</v>
      </c>
      <c r="V6">
        <f>$B6+SUM($K6:M6)</f>
        <v>194</v>
      </c>
      <c r="W6">
        <f>$B6+SUM($K6:N6)</f>
        <v>224</v>
      </c>
      <c r="X6">
        <f>$B6+SUM($K6:O6)</f>
        <v>320</v>
      </c>
      <c r="Y6">
        <f>$B6+SUM($K6:P6)</f>
        <v>424</v>
      </c>
      <c r="Z6">
        <f>$B6+SUM($K6:Q6)</f>
        <v>504</v>
      </c>
      <c r="AA6">
        <f>$B6+SUM($K6:R6)</f>
        <v>508</v>
      </c>
    </row>
    <row r="7" spans="1:27" x14ac:dyDescent="0.25">
      <c r="A7" s="1"/>
      <c r="B7">
        <v>34</v>
      </c>
      <c r="C7">
        <v>65</v>
      </c>
      <c r="D7">
        <v>7</v>
      </c>
      <c r="E7">
        <v>37</v>
      </c>
      <c r="F7">
        <v>66</v>
      </c>
      <c r="G7">
        <v>65</v>
      </c>
      <c r="H7">
        <v>78</v>
      </c>
      <c r="I7">
        <v>85</v>
      </c>
      <c r="K7">
        <v>0</v>
      </c>
      <c r="L7">
        <f>C7-B7+IF(C7-B7&lt;=0,120,0)</f>
        <v>31</v>
      </c>
      <c r="M7">
        <f>D7-C7+IF(D7-C7&lt;=0,120,0)</f>
        <v>62</v>
      </c>
      <c r="N7">
        <f>E7-D7+IF(E7-D7&lt;=0,120,0)</f>
        <v>30</v>
      </c>
      <c r="O7">
        <f>F7-E7+IF(F7-E7&lt;=0,120,0)</f>
        <v>29</v>
      </c>
      <c r="P7">
        <f>G7-F7+IF(G7-F7&lt;=0,120,0)</f>
        <v>119</v>
      </c>
      <c r="Q7">
        <f>H7-G7+IF(H7-G7&lt;=0,120,0)</f>
        <v>13</v>
      </c>
      <c r="R7">
        <f>I7-H7+IF(I7-H7&lt;=0,120,0)</f>
        <v>7</v>
      </c>
      <c r="T7">
        <f>$B7+SUM($K7:K7)</f>
        <v>34</v>
      </c>
      <c r="U7">
        <f>$B7+SUM($K7:L7)</f>
        <v>65</v>
      </c>
      <c r="V7">
        <f>$B7+SUM($K7:M7)</f>
        <v>127</v>
      </c>
      <c r="W7">
        <f>$B7+SUM($K7:N7)</f>
        <v>157</v>
      </c>
      <c r="X7">
        <f>$B7+SUM($K7:O7)</f>
        <v>186</v>
      </c>
      <c r="Y7">
        <f>$B7+SUM($K7:P7)</f>
        <v>305</v>
      </c>
      <c r="Z7">
        <f>$B7+SUM($K7:Q7)</f>
        <v>318</v>
      </c>
      <c r="AA7">
        <f>$B7+SUM($K7:R7)</f>
        <v>325</v>
      </c>
    </row>
    <row r="8" spans="1:27" x14ac:dyDescent="0.25">
      <c r="A8" s="1"/>
      <c r="B8">
        <v>73</v>
      </c>
      <c r="C8">
        <v>104</v>
      </c>
      <c r="D8">
        <v>46</v>
      </c>
      <c r="E8">
        <v>75</v>
      </c>
      <c r="F8">
        <v>98</v>
      </c>
      <c r="G8">
        <v>2</v>
      </c>
      <c r="H8">
        <v>81</v>
      </c>
      <c r="I8">
        <v>89</v>
      </c>
      <c r="K8">
        <v>0</v>
      </c>
      <c r="L8">
        <f>C8-B8+IF(C8-B8&lt;=0,120,0)</f>
        <v>31</v>
      </c>
      <c r="M8">
        <f>D8-C8+IF(D8-C8&lt;=0,120,0)</f>
        <v>62</v>
      </c>
      <c r="N8">
        <f>E8-D8+IF(E8-D8&lt;=0,120,0)</f>
        <v>29</v>
      </c>
      <c r="O8">
        <f>F8-E8+IF(F8-E8&lt;=0,120,0)</f>
        <v>23</v>
      </c>
      <c r="P8">
        <f>G8-F8+IF(G8-F8&lt;=0,120,0)</f>
        <v>24</v>
      </c>
      <c r="Q8">
        <f>H8-G8+IF(H8-G8&lt;=0,120,0)</f>
        <v>79</v>
      </c>
      <c r="R8">
        <f>I8-H8+IF(I8-H8&lt;=0,120,0)</f>
        <v>8</v>
      </c>
      <c r="T8">
        <f>$B8+SUM($K8:K8)</f>
        <v>73</v>
      </c>
      <c r="U8">
        <f>$B8+SUM($K8:L8)</f>
        <v>104</v>
      </c>
      <c r="V8">
        <f>$B8+SUM($K8:M8)</f>
        <v>166</v>
      </c>
      <c r="W8">
        <f>$B8+SUM($K8:N8)</f>
        <v>195</v>
      </c>
      <c r="X8">
        <f>$B8+SUM($K8:O8)</f>
        <v>218</v>
      </c>
      <c r="Y8">
        <f>$B8+SUM($K8:P8)</f>
        <v>242</v>
      </c>
      <c r="Z8">
        <f>$B8+SUM($K8:Q8)</f>
        <v>321</v>
      </c>
      <c r="AA8">
        <f>$B8+SUM($K8:R8)</f>
        <v>329</v>
      </c>
    </row>
    <row r="9" spans="1:27" x14ac:dyDescent="0.25">
      <c r="A9" s="1"/>
      <c r="B9">
        <v>41</v>
      </c>
      <c r="C9">
        <v>72</v>
      </c>
      <c r="D9">
        <v>15</v>
      </c>
      <c r="E9">
        <v>43</v>
      </c>
      <c r="F9">
        <v>47</v>
      </c>
      <c r="G9">
        <v>6</v>
      </c>
      <c r="H9">
        <v>67</v>
      </c>
      <c r="I9">
        <v>27</v>
      </c>
      <c r="K9">
        <v>0</v>
      </c>
      <c r="L9">
        <f>C9-B9+IF(C9-B9&lt;=0,120,0)</f>
        <v>31</v>
      </c>
      <c r="M9">
        <f>D9-C9+IF(D9-C9&lt;=0,120,0)</f>
        <v>63</v>
      </c>
      <c r="N9">
        <f>E9-D9+IF(E9-D9&lt;=0,120,0)</f>
        <v>28</v>
      </c>
      <c r="O9">
        <f>F9-E9+IF(F9-E9&lt;=0,120,0)</f>
        <v>4</v>
      </c>
      <c r="P9">
        <f>G9-F9+IF(G9-F9&lt;=0,120,0)</f>
        <v>79</v>
      </c>
      <c r="Q9">
        <f>H9-G9+IF(H9-G9&lt;=0,120,0)</f>
        <v>61</v>
      </c>
      <c r="R9">
        <f>I9-H9+IF(I9-H9&lt;=0,120,0)</f>
        <v>80</v>
      </c>
      <c r="T9">
        <f>$B9+SUM($K9:K9)</f>
        <v>41</v>
      </c>
      <c r="U9">
        <f>$B9+SUM($K9:L9)</f>
        <v>72</v>
      </c>
      <c r="V9">
        <f>$B9+SUM($K9:M9)</f>
        <v>135</v>
      </c>
      <c r="W9">
        <f>$B9+SUM($K9:N9)</f>
        <v>163</v>
      </c>
      <c r="X9">
        <f>$B9+SUM($K9:O9)</f>
        <v>167</v>
      </c>
      <c r="Y9">
        <f>$B9+SUM($K9:P9)</f>
        <v>246</v>
      </c>
      <c r="Z9">
        <f>$B9+SUM($K9:Q9)</f>
        <v>307</v>
      </c>
      <c r="AA9">
        <f>$B9+SUM($K9:R9)</f>
        <v>387</v>
      </c>
    </row>
    <row r="10" spans="1:27" x14ac:dyDescent="0.25">
      <c r="A10" s="1"/>
      <c r="B10">
        <v>89</v>
      </c>
      <c r="C10">
        <v>0</v>
      </c>
      <c r="D10">
        <v>63</v>
      </c>
      <c r="E10">
        <v>62</v>
      </c>
      <c r="F10">
        <v>89</v>
      </c>
      <c r="G10">
        <v>94</v>
      </c>
      <c r="H10">
        <v>54</v>
      </c>
      <c r="I10">
        <v>61</v>
      </c>
      <c r="K10">
        <v>0</v>
      </c>
      <c r="L10">
        <f>C10-B10+IF(C10-B10&lt;=0,120,0)</f>
        <v>31</v>
      </c>
      <c r="M10">
        <f>D10-C10+IF(D10-C10&lt;=0,120,0)</f>
        <v>63</v>
      </c>
      <c r="N10">
        <f>E10-D10+IF(E10-D10&lt;=0,120,0)</f>
        <v>119</v>
      </c>
      <c r="O10">
        <f>F10-E10+IF(F10-E10&lt;=0,120,0)</f>
        <v>27</v>
      </c>
      <c r="P10">
        <f>G10-F10+IF(G10-F10&lt;=0,120,0)</f>
        <v>5</v>
      </c>
      <c r="Q10">
        <f>H10-G10+IF(H10-G10&lt;=0,120,0)</f>
        <v>80</v>
      </c>
      <c r="R10">
        <f>I10-H10+IF(I10-H10&lt;=0,120,0)</f>
        <v>7</v>
      </c>
      <c r="T10">
        <f>$B10+SUM($K10:K10)</f>
        <v>89</v>
      </c>
      <c r="U10">
        <f>$B10+SUM($K10:L10)</f>
        <v>120</v>
      </c>
      <c r="V10">
        <f>$B10+SUM($K10:M10)</f>
        <v>183</v>
      </c>
      <c r="W10">
        <f>$B10+SUM($K10:N10)</f>
        <v>302</v>
      </c>
      <c r="X10">
        <f>$B10+SUM($K10:O10)</f>
        <v>329</v>
      </c>
      <c r="Y10">
        <f>$B10+SUM($K10:P10)</f>
        <v>334</v>
      </c>
      <c r="Z10">
        <f>$B10+SUM($K10:Q10)</f>
        <v>414</v>
      </c>
      <c r="AA10">
        <f>$B10+SUM($K10:R10)</f>
        <v>421</v>
      </c>
    </row>
    <row r="11" spans="1:27" x14ac:dyDescent="0.25">
      <c r="A11" s="1"/>
      <c r="B11">
        <v>60</v>
      </c>
      <c r="C11">
        <v>91</v>
      </c>
      <c r="D11">
        <v>34</v>
      </c>
      <c r="E11">
        <v>63</v>
      </c>
      <c r="F11">
        <v>66</v>
      </c>
      <c r="G11">
        <v>2</v>
      </c>
      <c r="H11">
        <v>66</v>
      </c>
      <c r="I11">
        <v>21</v>
      </c>
      <c r="K11">
        <v>0</v>
      </c>
      <c r="L11">
        <f>C11-B11+IF(C11-B11&lt;=0,120,0)</f>
        <v>31</v>
      </c>
      <c r="M11">
        <f>D11-C11+IF(D11-C11&lt;=0,120,0)</f>
        <v>63</v>
      </c>
      <c r="N11">
        <f>E11-D11+IF(E11-D11&lt;=0,120,0)</f>
        <v>29</v>
      </c>
      <c r="O11">
        <f>F11-E11+IF(F11-E11&lt;=0,120,0)</f>
        <v>3</v>
      </c>
      <c r="P11">
        <f>G11-F11+IF(G11-F11&lt;=0,120,0)</f>
        <v>56</v>
      </c>
      <c r="Q11">
        <f>H11-G11+IF(H11-G11&lt;=0,120,0)</f>
        <v>64</v>
      </c>
      <c r="R11">
        <f>I11-H11+IF(I11-H11&lt;=0,120,0)</f>
        <v>75</v>
      </c>
      <c r="T11">
        <f>$B11+SUM($K11:K11)</f>
        <v>60</v>
      </c>
      <c r="U11">
        <f>$B11+SUM($K11:L11)</f>
        <v>91</v>
      </c>
      <c r="V11">
        <f>$B11+SUM($K11:M11)</f>
        <v>154</v>
      </c>
      <c r="W11">
        <f>$B11+SUM($K11:N11)</f>
        <v>183</v>
      </c>
      <c r="X11">
        <f>$B11+SUM($K11:O11)</f>
        <v>186</v>
      </c>
      <c r="Y11">
        <f>$B11+SUM($K11:P11)</f>
        <v>242</v>
      </c>
      <c r="Z11">
        <f>$B11+SUM($K11:Q11)</f>
        <v>306</v>
      </c>
      <c r="AA11">
        <f>$B11+SUM($K11:R11)</f>
        <v>381</v>
      </c>
    </row>
    <row r="12" spans="1:27" ht="15.75" thickBot="1" x14ac:dyDescent="0.3">
      <c r="A12" s="1"/>
      <c r="B12">
        <v>40</v>
      </c>
      <c r="C12">
        <v>71</v>
      </c>
      <c r="D12">
        <v>14</v>
      </c>
      <c r="E12">
        <v>43</v>
      </c>
      <c r="F12">
        <v>45</v>
      </c>
      <c r="G12">
        <v>77</v>
      </c>
      <c r="H12">
        <v>35</v>
      </c>
      <c r="I12">
        <v>25</v>
      </c>
      <c r="K12">
        <v>0</v>
      </c>
      <c r="L12">
        <f>C12-B12+IF(C12-B12&lt;=0,120,0)</f>
        <v>31</v>
      </c>
      <c r="M12">
        <f>D12-C12+IF(D12-C12&lt;=0,120,0)</f>
        <v>63</v>
      </c>
      <c r="N12">
        <f>E12-D12+IF(E12-D12&lt;=0,120,0)</f>
        <v>29</v>
      </c>
      <c r="O12">
        <f>F12-E12+IF(F12-E12&lt;=0,120,0)</f>
        <v>2</v>
      </c>
      <c r="P12">
        <f>G12-F12+IF(G12-F12&lt;=0,120,0)</f>
        <v>32</v>
      </c>
      <c r="Q12">
        <f>H12-G12+IF(H12-G12&lt;=0,120,0)</f>
        <v>78</v>
      </c>
      <c r="R12">
        <f>I12-H12+IF(I12-H12&lt;=0,120,0)</f>
        <v>110</v>
      </c>
      <c r="T12">
        <f>$B12+SUM($K12:K12)</f>
        <v>40</v>
      </c>
      <c r="U12">
        <f>$B12+SUM($K12:L12)</f>
        <v>71</v>
      </c>
      <c r="V12">
        <f>$B12+SUM($K12:M12)</f>
        <v>134</v>
      </c>
      <c r="W12">
        <f>$B12+SUM($K12:N12)</f>
        <v>163</v>
      </c>
      <c r="X12">
        <f>$B12+SUM($K12:O12)</f>
        <v>165</v>
      </c>
      <c r="Y12">
        <f>$B12+SUM($K12:P12)</f>
        <v>197</v>
      </c>
      <c r="Z12">
        <f>$B12+SUM($K12:Q12)</f>
        <v>275</v>
      </c>
      <c r="AA12">
        <f>$B12+SUM($K12:R12)</f>
        <v>385</v>
      </c>
    </row>
    <row r="13" spans="1:27" ht="16.5" thickTop="1" thickBot="1" x14ac:dyDescent="0.3">
      <c r="A13" s="1" t="s">
        <v>4</v>
      </c>
      <c r="B13">
        <v>68</v>
      </c>
      <c r="C13">
        <v>98</v>
      </c>
      <c r="D13">
        <v>68</v>
      </c>
      <c r="E13">
        <v>111</v>
      </c>
      <c r="F13">
        <v>90</v>
      </c>
      <c r="G13">
        <v>50</v>
      </c>
      <c r="H13">
        <v>76</v>
      </c>
      <c r="I13">
        <v>106</v>
      </c>
      <c r="K13">
        <v>1</v>
      </c>
      <c r="L13">
        <f t="shared" ref="L13:L23" si="0">C13-B13+IF(C13-B13&lt;=0,120,0)</f>
        <v>30</v>
      </c>
      <c r="M13">
        <f t="shared" ref="M13:M23" si="1">D13-C13+IF(D13-C13&lt;=0,120,0)</f>
        <v>90</v>
      </c>
      <c r="N13">
        <f t="shared" ref="N13:N23" si="2">E13-D13+IF(E13-D13&lt;=0,120,0)</f>
        <v>43</v>
      </c>
      <c r="O13">
        <f t="shared" ref="O13:O23" si="3">F13-E13+IF(F13-E13&lt;=0,120,0)</f>
        <v>99</v>
      </c>
      <c r="P13">
        <f t="shared" ref="P13:P23" si="4">G13-F13+IF(G13-F13&lt;=0,120,0)</f>
        <v>80</v>
      </c>
      <c r="Q13">
        <f t="shared" ref="Q13:Q23" si="5">H13-G13+IF(H13-G13&lt;=0,120,0)</f>
        <v>26</v>
      </c>
      <c r="R13">
        <f t="shared" ref="R13:R23" si="6">I13-H13+IF(I13-H13&lt;=0,120,0)</f>
        <v>30</v>
      </c>
      <c r="T13" s="2">
        <f>$B13+SUM($K13:K13)</f>
        <v>69</v>
      </c>
      <c r="U13" s="2">
        <f>$B13+SUM($K13:L13)</f>
        <v>99</v>
      </c>
      <c r="V13" s="2">
        <f>$B13+SUM($K13:M13)</f>
        <v>189</v>
      </c>
      <c r="W13" s="2">
        <f>$B13+SUM($K13:N13)</f>
        <v>232</v>
      </c>
      <c r="X13" s="2">
        <f>$B13+SUM($K13:O13)</f>
        <v>331</v>
      </c>
      <c r="Y13" s="2">
        <f>$B13+SUM($K13:P13)</f>
        <v>411</v>
      </c>
      <c r="Z13" s="2">
        <f>$B13+SUM($K13:Q13)</f>
        <v>437</v>
      </c>
      <c r="AA13" s="2">
        <f>$B13+SUM($K13:R13)</f>
        <v>467</v>
      </c>
    </row>
    <row r="14" spans="1:27" ht="16.5" thickTop="1" thickBot="1" x14ac:dyDescent="0.3">
      <c r="A14" s="1"/>
      <c r="B14">
        <v>68</v>
      </c>
      <c r="C14">
        <v>98</v>
      </c>
      <c r="D14">
        <v>71</v>
      </c>
      <c r="E14">
        <v>53</v>
      </c>
      <c r="F14">
        <v>96</v>
      </c>
      <c r="G14">
        <v>55</v>
      </c>
      <c r="H14">
        <v>21</v>
      </c>
      <c r="I14">
        <v>96</v>
      </c>
      <c r="K14">
        <v>2</v>
      </c>
      <c r="L14">
        <f t="shared" si="0"/>
        <v>30</v>
      </c>
      <c r="M14">
        <f t="shared" si="1"/>
        <v>93</v>
      </c>
      <c r="N14">
        <f t="shared" si="2"/>
        <v>102</v>
      </c>
      <c r="O14">
        <f t="shared" si="3"/>
        <v>43</v>
      </c>
      <c r="P14">
        <f t="shared" si="4"/>
        <v>79</v>
      </c>
      <c r="Q14">
        <f t="shared" si="5"/>
        <v>86</v>
      </c>
      <c r="R14">
        <f t="shared" si="6"/>
        <v>75</v>
      </c>
      <c r="T14" s="2">
        <f>$B14+SUM($K14:K14)</f>
        <v>70</v>
      </c>
      <c r="U14" s="2">
        <f>$B14+SUM($K14:L14)</f>
        <v>100</v>
      </c>
      <c r="V14" s="2">
        <f>$B14+SUM($K14:M14)</f>
        <v>193</v>
      </c>
      <c r="W14" s="2">
        <f>$B14+SUM($K14:N14)</f>
        <v>295</v>
      </c>
      <c r="X14" s="2">
        <f>$B14+SUM($K14:O14)</f>
        <v>338</v>
      </c>
      <c r="Y14" s="2">
        <f>$B14+SUM($K14:P14)</f>
        <v>417</v>
      </c>
      <c r="Z14" s="2">
        <f>$B14+SUM($K14:Q14)</f>
        <v>503</v>
      </c>
      <c r="AA14" s="2">
        <f>$B14+SUM($K14:R14)</f>
        <v>578</v>
      </c>
    </row>
    <row r="15" spans="1:27" ht="16.5" thickTop="1" thickBot="1" x14ac:dyDescent="0.3">
      <c r="A15" s="1"/>
      <c r="B15">
        <v>7</v>
      </c>
      <c r="C15">
        <v>37</v>
      </c>
      <c r="D15">
        <v>114</v>
      </c>
      <c r="E15">
        <v>94</v>
      </c>
      <c r="F15">
        <v>75</v>
      </c>
      <c r="G15">
        <v>42</v>
      </c>
      <c r="H15">
        <v>66</v>
      </c>
      <c r="I15">
        <v>51</v>
      </c>
      <c r="K15">
        <v>3</v>
      </c>
      <c r="L15">
        <f t="shared" si="0"/>
        <v>30</v>
      </c>
      <c r="M15">
        <f t="shared" si="1"/>
        <v>77</v>
      </c>
      <c r="N15">
        <f t="shared" si="2"/>
        <v>100</v>
      </c>
      <c r="O15">
        <f t="shared" si="3"/>
        <v>101</v>
      </c>
      <c r="P15">
        <f t="shared" si="4"/>
        <v>87</v>
      </c>
      <c r="Q15">
        <f t="shared" si="5"/>
        <v>24</v>
      </c>
      <c r="R15">
        <f t="shared" si="6"/>
        <v>105</v>
      </c>
      <c r="T15" s="2">
        <f>$B15+SUM($K15:K15)</f>
        <v>10</v>
      </c>
      <c r="U15" s="2">
        <f>$B15+SUM($K15:L15)</f>
        <v>40</v>
      </c>
      <c r="V15" s="2">
        <f>$B15+SUM($K15:M15)</f>
        <v>117</v>
      </c>
      <c r="W15" s="2">
        <f>$B15+SUM($K15:N15)</f>
        <v>217</v>
      </c>
      <c r="X15" s="2">
        <f>$B15+SUM($K15:O15)</f>
        <v>318</v>
      </c>
      <c r="Y15" s="2">
        <f>$B15+SUM($K15:P15)</f>
        <v>405</v>
      </c>
      <c r="Z15" s="2">
        <f>$B15+SUM($K15:Q15)</f>
        <v>429</v>
      </c>
      <c r="AA15" s="2">
        <f>$B15+SUM($K15:R15)</f>
        <v>534</v>
      </c>
    </row>
    <row r="16" spans="1:27" ht="16.5" thickTop="1" thickBot="1" x14ac:dyDescent="0.3">
      <c r="A16" s="1"/>
      <c r="B16">
        <v>86</v>
      </c>
      <c r="C16">
        <v>116</v>
      </c>
      <c r="D16">
        <v>75</v>
      </c>
      <c r="E16">
        <v>56</v>
      </c>
      <c r="F16">
        <v>34</v>
      </c>
      <c r="G16">
        <v>114</v>
      </c>
      <c r="H16">
        <v>74</v>
      </c>
      <c r="I16">
        <v>60</v>
      </c>
      <c r="K16">
        <v>4</v>
      </c>
      <c r="L16">
        <f t="shared" si="0"/>
        <v>30</v>
      </c>
      <c r="M16">
        <f t="shared" si="1"/>
        <v>79</v>
      </c>
      <c r="N16">
        <f t="shared" si="2"/>
        <v>101</v>
      </c>
      <c r="O16">
        <f t="shared" si="3"/>
        <v>98</v>
      </c>
      <c r="P16">
        <f t="shared" si="4"/>
        <v>80</v>
      </c>
      <c r="Q16">
        <f t="shared" si="5"/>
        <v>80</v>
      </c>
      <c r="R16">
        <f t="shared" si="6"/>
        <v>106</v>
      </c>
      <c r="T16" s="2">
        <f>$B16+SUM($K16:K16)</f>
        <v>90</v>
      </c>
      <c r="U16" s="2">
        <f>$B16+SUM($K16:L16)</f>
        <v>120</v>
      </c>
      <c r="V16" s="2">
        <f>$B16+SUM($K16:M16)</f>
        <v>199</v>
      </c>
      <c r="W16" s="2">
        <f>$B16+SUM($K16:N16)</f>
        <v>300</v>
      </c>
      <c r="X16" s="2">
        <f>$B16+SUM($K16:O16)</f>
        <v>398</v>
      </c>
      <c r="Y16" s="2">
        <f>$B16+SUM($K16:P16)</f>
        <v>478</v>
      </c>
      <c r="Z16" s="2">
        <f>$B16+SUM($K16:Q16)</f>
        <v>558</v>
      </c>
      <c r="AA16" s="2">
        <f>$B16+SUM($K16:R16)</f>
        <v>664</v>
      </c>
    </row>
    <row r="17" spans="1:35" ht="16.5" thickTop="1" thickBot="1" x14ac:dyDescent="0.3">
      <c r="A17" s="1"/>
      <c r="B17">
        <v>86</v>
      </c>
      <c r="C17">
        <v>116</v>
      </c>
      <c r="D17">
        <v>75</v>
      </c>
      <c r="E17">
        <v>56</v>
      </c>
      <c r="F17">
        <v>34</v>
      </c>
      <c r="G17">
        <v>114</v>
      </c>
      <c r="H17">
        <v>74</v>
      </c>
      <c r="I17">
        <v>60</v>
      </c>
      <c r="K17">
        <v>5</v>
      </c>
      <c r="L17">
        <f t="shared" si="0"/>
        <v>30</v>
      </c>
      <c r="M17">
        <f t="shared" si="1"/>
        <v>79</v>
      </c>
      <c r="N17">
        <f t="shared" si="2"/>
        <v>101</v>
      </c>
      <c r="O17">
        <f t="shared" si="3"/>
        <v>98</v>
      </c>
      <c r="P17">
        <f t="shared" si="4"/>
        <v>80</v>
      </c>
      <c r="Q17">
        <f t="shared" si="5"/>
        <v>80</v>
      </c>
      <c r="R17">
        <f t="shared" si="6"/>
        <v>106</v>
      </c>
      <c r="T17" s="2">
        <f>$B17+SUM($K17:K17)</f>
        <v>91</v>
      </c>
      <c r="U17" s="2">
        <f>$B17+SUM($K17:L17)</f>
        <v>121</v>
      </c>
      <c r="V17" s="2">
        <f>$B17+SUM($K17:M17)</f>
        <v>200</v>
      </c>
      <c r="W17" s="2">
        <f>$B17+SUM($K17:N17)</f>
        <v>301</v>
      </c>
      <c r="X17" s="2">
        <f>$B17+SUM($K17:O17)</f>
        <v>399</v>
      </c>
      <c r="Y17" s="2">
        <f>$B17+SUM($K17:P17)</f>
        <v>479</v>
      </c>
      <c r="Z17" s="2">
        <f>$B17+SUM($K17:Q17)</f>
        <v>559</v>
      </c>
      <c r="AA17" s="2">
        <f>$B17+SUM($K17:R17)</f>
        <v>665</v>
      </c>
    </row>
    <row r="18" spans="1:35" ht="15.75" thickTop="1" x14ac:dyDescent="0.25">
      <c r="A18" s="1"/>
      <c r="B18">
        <v>83</v>
      </c>
      <c r="C18">
        <v>113</v>
      </c>
      <c r="D18">
        <v>70</v>
      </c>
      <c r="E18">
        <v>114</v>
      </c>
      <c r="F18">
        <v>71</v>
      </c>
      <c r="G18">
        <v>39</v>
      </c>
      <c r="H18">
        <v>118</v>
      </c>
      <c r="I18">
        <v>72</v>
      </c>
      <c r="K18">
        <v>6</v>
      </c>
      <c r="L18">
        <f t="shared" si="0"/>
        <v>30</v>
      </c>
      <c r="M18">
        <f t="shared" si="1"/>
        <v>77</v>
      </c>
      <c r="N18">
        <f t="shared" si="2"/>
        <v>44</v>
      </c>
      <c r="O18">
        <f t="shared" si="3"/>
        <v>77</v>
      </c>
      <c r="P18">
        <f t="shared" si="4"/>
        <v>88</v>
      </c>
      <c r="Q18">
        <f t="shared" si="5"/>
        <v>79</v>
      </c>
      <c r="R18">
        <f t="shared" si="6"/>
        <v>74</v>
      </c>
      <c r="T18">
        <f>$B18+SUM($K18:K18)</f>
        <v>89</v>
      </c>
      <c r="U18">
        <f>$B18+SUM($K18:L18)</f>
        <v>119</v>
      </c>
      <c r="V18">
        <f>$B18+SUM($K18:M18)</f>
        <v>196</v>
      </c>
      <c r="W18">
        <f>$B18+SUM($K18:N18)</f>
        <v>240</v>
      </c>
      <c r="X18">
        <f>$B18+SUM($K18:O18)</f>
        <v>317</v>
      </c>
      <c r="Y18">
        <f>$B18+SUM($K18:P18)</f>
        <v>405</v>
      </c>
      <c r="Z18">
        <f>$B18+SUM($K18:Q18)</f>
        <v>484</v>
      </c>
      <c r="AA18">
        <f>$B18+SUM($K18:R18)</f>
        <v>558</v>
      </c>
    </row>
    <row r="19" spans="1:35" x14ac:dyDescent="0.25">
      <c r="A19" s="1"/>
      <c r="B19">
        <v>31</v>
      </c>
      <c r="C19">
        <v>62</v>
      </c>
      <c r="D19">
        <v>83</v>
      </c>
      <c r="E19">
        <v>61</v>
      </c>
      <c r="F19">
        <v>105</v>
      </c>
      <c r="G19">
        <v>64</v>
      </c>
      <c r="H19">
        <v>25</v>
      </c>
      <c r="I19">
        <v>44</v>
      </c>
      <c r="K19">
        <v>7</v>
      </c>
      <c r="L19">
        <f t="shared" si="0"/>
        <v>31</v>
      </c>
      <c r="M19">
        <f t="shared" si="1"/>
        <v>21</v>
      </c>
      <c r="N19">
        <f t="shared" si="2"/>
        <v>98</v>
      </c>
      <c r="O19">
        <f t="shared" si="3"/>
        <v>44</v>
      </c>
      <c r="P19">
        <f t="shared" si="4"/>
        <v>79</v>
      </c>
      <c r="Q19">
        <f t="shared" si="5"/>
        <v>81</v>
      </c>
      <c r="R19">
        <f t="shared" si="6"/>
        <v>19</v>
      </c>
      <c r="T19">
        <f>$B19+SUM($K19:K19)</f>
        <v>38</v>
      </c>
      <c r="U19">
        <f>$B19+SUM($K19:L19)</f>
        <v>69</v>
      </c>
      <c r="V19">
        <f>$B19+SUM($K19:M19)</f>
        <v>90</v>
      </c>
      <c r="W19">
        <f>$B19+SUM($K19:N19)</f>
        <v>188</v>
      </c>
      <c r="X19">
        <f>$B19+SUM($K19:O19)</f>
        <v>232</v>
      </c>
      <c r="Y19">
        <f>$B19+SUM($K19:P19)</f>
        <v>311</v>
      </c>
      <c r="Z19">
        <f>$B19+SUM($K19:Q19)</f>
        <v>392</v>
      </c>
      <c r="AA19">
        <f>$B19+SUM($K19:R19)</f>
        <v>411</v>
      </c>
    </row>
    <row r="20" spans="1:35" x14ac:dyDescent="0.25">
      <c r="A20" s="1"/>
      <c r="B20">
        <v>69</v>
      </c>
      <c r="C20">
        <v>99</v>
      </c>
      <c r="D20">
        <v>73</v>
      </c>
      <c r="E20">
        <v>57</v>
      </c>
      <c r="F20">
        <v>54</v>
      </c>
      <c r="G20">
        <v>79</v>
      </c>
      <c r="H20">
        <v>38</v>
      </c>
      <c r="I20">
        <v>105</v>
      </c>
      <c r="K20">
        <v>8</v>
      </c>
      <c r="L20">
        <f t="shared" si="0"/>
        <v>30</v>
      </c>
      <c r="M20">
        <f t="shared" si="1"/>
        <v>94</v>
      </c>
      <c r="N20">
        <f t="shared" si="2"/>
        <v>104</v>
      </c>
      <c r="O20">
        <f t="shared" si="3"/>
        <v>117</v>
      </c>
      <c r="P20">
        <f t="shared" si="4"/>
        <v>25</v>
      </c>
      <c r="Q20">
        <f t="shared" si="5"/>
        <v>79</v>
      </c>
      <c r="R20">
        <f t="shared" si="6"/>
        <v>67</v>
      </c>
      <c r="T20">
        <f>$B20+SUM($K20:K20)</f>
        <v>77</v>
      </c>
      <c r="U20">
        <f>$B20+SUM($K20:L20)</f>
        <v>107</v>
      </c>
      <c r="V20">
        <f>$B20+SUM($K20:M20)</f>
        <v>201</v>
      </c>
      <c r="W20">
        <f>$B20+SUM($K20:N20)</f>
        <v>305</v>
      </c>
      <c r="X20">
        <f>$B20+SUM($K20:O20)</f>
        <v>422</v>
      </c>
      <c r="Y20">
        <f>$B20+SUM($K20:P20)</f>
        <v>447</v>
      </c>
      <c r="Z20">
        <f>$B20+SUM($K20:Q20)</f>
        <v>526</v>
      </c>
      <c r="AA20">
        <f>$B20+SUM($K20:R20)</f>
        <v>593</v>
      </c>
    </row>
    <row r="21" spans="1:35" x14ac:dyDescent="0.25">
      <c r="A21" s="1"/>
      <c r="B21">
        <v>47</v>
      </c>
      <c r="C21">
        <v>79</v>
      </c>
      <c r="D21">
        <v>103</v>
      </c>
      <c r="E21">
        <v>60</v>
      </c>
      <c r="F21">
        <v>58</v>
      </c>
      <c r="G21">
        <v>82</v>
      </c>
      <c r="H21">
        <v>41</v>
      </c>
      <c r="I21">
        <v>58</v>
      </c>
      <c r="K21">
        <v>9</v>
      </c>
      <c r="L21">
        <f t="shared" si="0"/>
        <v>32</v>
      </c>
      <c r="M21">
        <f t="shared" si="1"/>
        <v>24</v>
      </c>
      <c r="N21">
        <f t="shared" si="2"/>
        <v>77</v>
      </c>
      <c r="O21">
        <f t="shared" si="3"/>
        <v>118</v>
      </c>
      <c r="P21">
        <f t="shared" si="4"/>
        <v>24</v>
      </c>
      <c r="Q21">
        <f t="shared" si="5"/>
        <v>79</v>
      </c>
      <c r="R21">
        <f t="shared" si="6"/>
        <v>17</v>
      </c>
      <c r="T21">
        <f>$B21+SUM($K21:K21)</f>
        <v>56</v>
      </c>
      <c r="U21">
        <f>$B21+SUM($K21:L21)</f>
        <v>88</v>
      </c>
      <c r="V21">
        <f>$B21+SUM($K21:M21)</f>
        <v>112</v>
      </c>
      <c r="W21">
        <f>$B21+SUM($K21:N21)</f>
        <v>189</v>
      </c>
      <c r="X21">
        <f>$B21+SUM($K21:O21)</f>
        <v>307</v>
      </c>
      <c r="Y21">
        <f>$B21+SUM($K21:P21)</f>
        <v>331</v>
      </c>
      <c r="Z21">
        <f>$B21+SUM($K21:Q21)</f>
        <v>410</v>
      </c>
      <c r="AA21">
        <f>$B21+SUM($K21:R21)</f>
        <v>427</v>
      </c>
    </row>
    <row r="22" spans="1:35" x14ac:dyDescent="0.25">
      <c r="A22" s="1"/>
      <c r="B22">
        <v>38</v>
      </c>
      <c r="C22">
        <v>68</v>
      </c>
      <c r="D22">
        <v>90</v>
      </c>
      <c r="E22">
        <v>69</v>
      </c>
      <c r="F22">
        <v>47</v>
      </c>
      <c r="G22">
        <v>72</v>
      </c>
      <c r="H22">
        <v>31</v>
      </c>
      <c r="I22">
        <v>98</v>
      </c>
      <c r="K22">
        <v>10</v>
      </c>
      <c r="L22">
        <f t="shared" si="0"/>
        <v>30</v>
      </c>
      <c r="M22">
        <f t="shared" si="1"/>
        <v>22</v>
      </c>
      <c r="N22">
        <f t="shared" si="2"/>
        <v>99</v>
      </c>
      <c r="O22">
        <f t="shared" si="3"/>
        <v>98</v>
      </c>
      <c r="P22">
        <f t="shared" si="4"/>
        <v>25</v>
      </c>
      <c r="Q22">
        <f t="shared" si="5"/>
        <v>79</v>
      </c>
      <c r="R22">
        <f t="shared" si="6"/>
        <v>67</v>
      </c>
      <c r="T22">
        <f>$B22+SUM($K22:K22)</f>
        <v>48</v>
      </c>
      <c r="U22">
        <f>$B22+SUM($K22:L22)</f>
        <v>78</v>
      </c>
      <c r="V22">
        <f>$B22+SUM($K22:M22)</f>
        <v>100</v>
      </c>
      <c r="W22">
        <f>$B22+SUM($K22:N22)</f>
        <v>199</v>
      </c>
      <c r="X22">
        <f>$B22+SUM($K22:O22)</f>
        <v>297</v>
      </c>
      <c r="Y22">
        <f>$B22+SUM($K22:P22)</f>
        <v>322</v>
      </c>
      <c r="Z22">
        <f>$B22+SUM($K22:Q22)</f>
        <v>401</v>
      </c>
      <c r="AA22">
        <f>$B22+SUM($K22:R22)</f>
        <v>468</v>
      </c>
    </row>
    <row r="23" spans="1:35" x14ac:dyDescent="0.25">
      <c r="A23" s="1"/>
      <c r="B23">
        <v>86</v>
      </c>
      <c r="C23">
        <v>116</v>
      </c>
      <c r="D23">
        <v>81</v>
      </c>
      <c r="E23">
        <v>64</v>
      </c>
      <c r="F23">
        <v>106</v>
      </c>
      <c r="G23">
        <v>65</v>
      </c>
      <c r="H23">
        <v>30</v>
      </c>
      <c r="I23">
        <v>54</v>
      </c>
      <c r="K23">
        <v>11</v>
      </c>
      <c r="L23">
        <f t="shared" si="0"/>
        <v>30</v>
      </c>
      <c r="M23">
        <f t="shared" si="1"/>
        <v>85</v>
      </c>
      <c r="N23">
        <f t="shared" si="2"/>
        <v>103</v>
      </c>
      <c r="O23">
        <f t="shared" si="3"/>
        <v>42</v>
      </c>
      <c r="P23">
        <f t="shared" si="4"/>
        <v>79</v>
      </c>
      <c r="Q23">
        <f t="shared" si="5"/>
        <v>85</v>
      </c>
      <c r="R23">
        <f t="shared" si="6"/>
        <v>24</v>
      </c>
      <c r="T23">
        <f>$B23+SUM($K23:K23)</f>
        <v>97</v>
      </c>
      <c r="U23">
        <f>$B23+SUM($K23:L23)</f>
        <v>127</v>
      </c>
      <c r="V23">
        <f>$B23+SUM($K23:M23)</f>
        <v>212</v>
      </c>
      <c r="W23">
        <f>$B23+SUM($K23:N23)</f>
        <v>315</v>
      </c>
      <c r="X23">
        <f>$B23+SUM($K23:O23)</f>
        <v>357</v>
      </c>
      <c r="Y23">
        <f>$B23+SUM($K23:P23)</f>
        <v>436</v>
      </c>
      <c r="Z23">
        <f>$B23+SUM($K23:Q23)</f>
        <v>521</v>
      </c>
      <c r="AA23">
        <f>$B23+SUM($K23:R23)</f>
        <v>545</v>
      </c>
    </row>
    <row r="27" spans="1:35" x14ac:dyDescent="0.25">
      <c r="AB27">
        <f>B1</f>
        <v>0</v>
      </c>
      <c r="AC27">
        <f t="shared" ref="AC27:AH27" si="7">C1</f>
        <v>500</v>
      </c>
      <c r="AD27">
        <f t="shared" si="7"/>
        <v>1500</v>
      </c>
      <c r="AE27">
        <f t="shared" si="7"/>
        <v>2000</v>
      </c>
      <c r="AF27">
        <f t="shared" si="7"/>
        <v>2500</v>
      </c>
      <c r="AG27">
        <f t="shared" si="7"/>
        <v>2750</v>
      </c>
      <c r="AH27">
        <f t="shared" si="7"/>
        <v>3000</v>
      </c>
      <c r="AI27">
        <v>3995</v>
      </c>
    </row>
    <row r="28" spans="1:35" x14ac:dyDescent="0.25">
      <c r="AB28">
        <f>AVERAGE(T3:T12)-AVERAGE($T$3:$T$12)</f>
        <v>0</v>
      </c>
      <c r="AC28">
        <f t="shared" ref="AC28:AI28" si="8">AVERAGE(U3:U12)-AVERAGE($T$3:$T$12)</f>
        <v>30.999999999999993</v>
      </c>
      <c r="AD28">
        <f t="shared" si="8"/>
        <v>93.800000000000011</v>
      </c>
      <c r="AE28">
        <f t="shared" si="8"/>
        <v>129.20000000000002</v>
      </c>
      <c r="AF28">
        <f t="shared" si="8"/>
        <v>158.5</v>
      </c>
      <c r="AG28">
        <f t="shared" si="8"/>
        <v>226.50000000000003</v>
      </c>
      <c r="AH28">
        <f t="shared" si="8"/>
        <v>288.29999999999995</v>
      </c>
      <c r="AI28">
        <f t="shared" si="8"/>
        <v>330.2</v>
      </c>
    </row>
    <row r="29" spans="1:35" x14ac:dyDescent="0.25">
      <c r="AB29">
        <v>0</v>
      </c>
      <c r="AC29">
        <f t="shared" ref="AC29:AI29" si="9">_xlfn.STDEV.P(C3:C12)</f>
        <v>34.191958118832559</v>
      </c>
      <c r="AD29">
        <f t="shared" si="9"/>
        <v>30.26037012331475</v>
      </c>
      <c r="AE29">
        <f t="shared" si="9"/>
        <v>30.630213841891475</v>
      </c>
      <c r="AF29">
        <f t="shared" si="9"/>
        <v>25.973832986296035</v>
      </c>
      <c r="AG29">
        <f t="shared" si="9"/>
        <v>36.674786979613117</v>
      </c>
      <c r="AH29">
        <f t="shared" si="9"/>
        <v>23.393161393877484</v>
      </c>
      <c r="AI29">
        <f t="shared" si="9"/>
        <v>30.607352057961499</v>
      </c>
    </row>
    <row r="30" spans="1:35" x14ac:dyDescent="0.25">
      <c r="AB30">
        <f>AVERAGE(T13:T23) - AVERAGE($T$13:$T$23)</f>
        <v>0</v>
      </c>
      <c r="AC30">
        <f t="shared" ref="AC30:AI30" si="10">AVERAGE(U13:U23) - AVERAGE($T$13:$T$23)</f>
        <v>30.27272727272728</v>
      </c>
      <c r="AD30">
        <f t="shared" si="10"/>
        <v>97.636363636363654</v>
      </c>
      <c r="AE30">
        <f t="shared" si="10"/>
        <v>186</v>
      </c>
      <c r="AF30">
        <f t="shared" si="10"/>
        <v>271</v>
      </c>
      <c r="AG30">
        <f t="shared" si="10"/>
        <v>337</v>
      </c>
      <c r="AH30">
        <f t="shared" si="10"/>
        <v>407.72727272727275</v>
      </c>
      <c r="AI30">
        <f t="shared" si="10"/>
        <v>470.45454545454544</v>
      </c>
    </row>
    <row r="31" spans="1:35" x14ac:dyDescent="0.25">
      <c r="AB31">
        <v>0</v>
      </c>
      <c r="AC31">
        <f t="shared" ref="AC31:AI31" si="11">_xlfn.STDEV.P(C13:C23)</f>
        <v>25.13763764649099</v>
      </c>
      <c r="AD31">
        <f t="shared" si="11"/>
        <v>14.04832274333226</v>
      </c>
      <c r="AE31">
        <f t="shared" si="11"/>
        <v>21.751033033318876</v>
      </c>
      <c r="AF31">
        <f t="shared" si="11"/>
        <v>25.484398079110001</v>
      </c>
      <c r="AG31">
        <f t="shared" si="11"/>
        <v>24.362279473748444</v>
      </c>
      <c r="AH31">
        <f t="shared" si="11"/>
        <v>28.578440697967984</v>
      </c>
      <c r="AI31">
        <f t="shared" si="11"/>
        <v>22.395026012100203</v>
      </c>
    </row>
  </sheetData>
  <mergeCells count="2">
    <mergeCell ref="A3:A12"/>
    <mergeCell ref="A13:A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LOW STOPS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2019-02-09T16:44:03Z</dcterms:modified>
</cp:coreProperties>
</file>