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artage\fae\activite\analyses_infra\2022\demandes\3_ARS_HDF_PPT_COPIL_20230407\"/>
    </mc:Choice>
  </mc:AlternateContent>
  <xr:revisionPtr revIDLastSave="0" documentId="13_ncr:1_{7BDFF694-3EE2-4EC0-B75B-584C766DADF4}" xr6:coauthVersionLast="47" xr6:coauthVersionMax="47" xr10:uidLastSave="{00000000-0000-0000-0000-000000000000}"/>
  <bookViews>
    <workbookView xWindow="-108" yWindow="-108" windowWidth="23256" windowHeight="12576" xr2:uid="{9F6432E8-EED6-465D-9DF4-D974338C7542}"/>
  </bookViews>
  <sheets>
    <sheet name="HAD_global_HDF" sheetId="1" r:id="rId1"/>
    <sheet name="HAD_horsCovid_HDF" sheetId="2" r:id="rId2"/>
  </sheets>
  <externalReferences>
    <externalReference r:id="rId3"/>
    <externalReference r:id="rId4"/>
  </externalReferences>
  <definedNames>
    <definedName name="_CMD11" localSheetId="0">#REF!</definedName>
    <definedName name="_CMD11" localSheetId="1">#REF!</definedName>
    <definedName name="_CMD11">#REF!</definedName>
    <definedName name="categ" localSheetId="0">#REF!</definedName>
    <definedName name="categ" localSheetId="1">#REF!</definedName>
    <definedName name="categ">#REF!</definedName>
    <definedName name="categ_code_CAS" localSheetId="0">#REF!</definedName>
    <definedName name="categ_code_CAS" localSheetId="1">#REF!</definedName>
    <definedName name="categ_code_CAS">#REF!</definedName>
    <definedName name="categ_hospit" localSheetId="0">#REF!</definedName>
    <definedName name="categ_hospit" localSheetId="1">#REF!</definedName>
    <definedName name="categ_hospit">#REF!</definedName>
    <definedName name="categ_moisor" localSheetId="0">#REF!</definedName>
    <definedName name="categ_moisor" localSheetId="1">#REF!</definedName>
    <definedName name="categ_moisor">#REF!</definedName>
    <definedName name="classeage" localSheetId="0">#REF!</definedName>
    <definedName name="classeage" localSheetId="1">#REF!</definedName>
    <definedName name="classeage">#REF!</definedName>
    <definedName name="classeage_sexe" localSheetId="0">#REF!</definedName>
    <definedName name="classeage_sexe" localSheetId="1">#REF!</definedName>
    <definedName name="classeage_sexe">#REF!</definedName>
    <definedName name="code_CAS" localSheetId="0">#REF!</definedName>
    <definedName name="code_CAS" localSheetId="1">#REF!</definedName>
    <definedName name="code_CAS">#REF!</definedName>
    <definedName name="code_CAS_racinev11" localSheetId="0">#REF!</definedName>
    <definedName name="code_CAS_racinev11" localSheetId="1">#REF!</definedName>
    <definedName name="code_CAS_racinev11">#REF!</definedName>
    <definedName name="DA" localSheetId="0">#REF!</definedName>
    <definedName name="DA" localSheetId="1">#REF!</definedName>
    <definedName name="DA">#REF!</definedName>
    <definedName name="finess_epmsi2020" localSheetId="0">#REF!</definedName>
    <definedName name="finess_epmsi2020" localSheetId="1">#REF!</definedName>
    <definedName name="finess_epmsi2020">#REF!</definedName>
    <definedName name="finess_pmsi" localSheetId="0">#REF!</definedName>
    <definedName name="finess_pmsi" localSheetId="1">#REF!</definedName>
    <definedName name="finess_pmsi">#REF!</definedName>
    <definedName name="finess_pmsi_2020_mois" localSheetId="1">#REF!</definedName>
    <definedName name="finess_pmsi_2020_mois">#REF!</definedName>
    <definedName name="ghmv2020" localSheetId="0">#REF!</definedName>
    <definedName name="ghmv2020" localSheetId="1">#REF!</definedName>
    <definedName name="ghmv2020">#REF!</definedName>
    <definedName name="ghmv2020_ghsv2020" localSheetId="0">#REF!</definedName>
    <definedName name="ghmv2020_ghsv2020" localSheetId="1">#REF!</definedName>
    <definedName name="ghmv2020_ghsv2020">#REF!</definedName>
    <definedName name="GP_CAS" localSheetId="0">#REF!</definedName>
    <definedName name="GP_CAS" localSheetId="1">#REF!</definedName>
    <definedName name="GP_CAS">#REF!</definedName>
    <definedName name="hospit" localSheetId="0">#REF!</definedName>
    <definedName name="hospit" localSheetId="1">#REF!</definedName>
    <definedName name="hospit">#REF!</definedName>
    <definedName name="hospit_categ" localSheetId="0">#REF!</definedName>
    <definedName name="hospit_categ" localSheetId="1">#REF!</definedName>
    <definedName name="hospit_categ">#REF!</definedName>
    <definedName name="moisor" localSheetId="0">#REF!</definedName>
    <definedName name="moisor" localSheetId="1">#REF!</definedName>
    <definedName name="moisor">#REF!</definedName>
    <definedName name="moisor_cmd11" localSheetId="0">#REF!</definedName>
    <definedName name="moisor_cmd11" localSheetId="1">#REF!</definedName>
    <definedName name="moisor_cmd11">#REF!</definedName>
    <definedName name="moisor_code_CAS" localSheetId="0">#REF!</definedName>
    <definedName name="moisor_code_CAS" localSheetId="1">#REF!</definedName>
    <definedName name="moisor_code_CAS">#REF!</definedName>
    <definedName name="moisor_region" localSheetId="0">#REF!</definedName>
    <definedName name="moisor_region" localSheetId="1">#REF!</definedName>
    <definedName name="moisor_region">#REF!</definedName>
    <definedName name="niveau11_HS" localSheetId="0">#REF!</definedName>
    <definedName name="niveau11_HS" localSheetId="1">#REF!</definedName>
    <definedName name="niveau11_HS">#REF!</definedName>
    <definedName name="racinev11" localSheetId="0">#REF!</definedName>
    <definedName name="racinev11" localSheetId="1">#REF!</definedName>
    <definedName name="racinev11">#REF!</definedName>
    <definedName name="region" localSheetId="0">#REF!</definedName>
    <definedName name="region" localSheetId="1">#REF!</definedName>
    <definedName name="reg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2" l="1"/>
  <c r="Q7" i="2"/>
  <c r="N7" i="2"/>
  <c r="K7" i="2"/>
  <c r="H7" i="2"/>
  <c r="E7" i="2"/>
  <c r="B7" i="2"/>
  <c r="T7" i="1" l="1"/>
  <c r="Q7" i="1"/>
  <c r="N7" i="1"/>
  <c r="K7" i="1"/>
  <c r="H7" i="1"/>
  <c r="E7" i="1"/>
  <c r="B7" i="1"/>
</calcChain>
</file>

<file path=xl/sharedStrings.xml><?xml version="1.0" encoding="utf-8"?>
<sst xmlns="http://schemas.openxmlformats.org/spreadsheetml/2006/main" count="94" uniqueCount="32">
  <si>
    <t>Analyses par région de prise en charge</t>
  </si>
  <si>
    <t xml:space="preserve">Nombre de séjours = nombre de séjours EN COURS sur la période (ou sur le mois pour les évolutions par mois). </t>
  </si>
  <si>
    <t>Tableau : Evolutions 2022/2021, 2021/2020 et 2020/2019 du nombre de séjours, de journées et de patients en HAD par région de prise en charge</t>
  </si>
  <si>
    <t>Evolution nombre de journées 2018/2017</t>
  </si>
  <si>
    <t>Evolution nombre de journées 2019/2018</t>
  </si>
  <si>
    <t>Nombre de séjours*</t>
  </si>
  <si>
    <t>Nombre de journées*</t>
  </si>
  <si>
    <t>Nombre de patients*</t>
  </si>
  <si>
    <t>Nombre de séjours</t>
  </si>
  <si>
    <t>Nombre de journées</t>
  </si>
  <si>
    <t>Nombre de patients</t>
  </si>
  <si>
    <t>Hauts-de-France</t>
  </si>
  <si>
    <t>* en milliers</t>
  </si>
  <si>
    <t>Région</t>
  </si>
  <si>
    <t>HORS COVID</t>
  </si>
  <si>
    <t>mois</t>
  </si>
  <si>
    <t xml:space="preserve">    1</t>
  </si>
  <si>
    <t xml:space="preserve">    2</t>
  </si>
  <si>
    <t xml:space="preserve">    3</t>
  </si>
  <si>
    <t xml:space="preserve">    4</t>
  </si>
  <si>
    <t xml:space="preserve">    5</t>
  </si>
  <si>
    <t xml:space="preserve">    6</t>
  </si>
  <si>
    <t xml:space="preserve">    7</t>
  </si>
  <si>
    <t xml:space="preserve">    8</t>
  </si>
  <si>
    <t xml:space="preserve">    9</t>
  </si>
  <si>
    <t xml:space="preserve">   10</t>
  </si>
  <si>
    <t xml:space="preserve">   11</t>
  </si>
  <si>
    <t xml:space="preserve">   12</t>
  </si>
  <si>
    <t>nombre de journées pour la région Hauts de France</t>
  </si>
  <si>
    <t>Ces données concernent les 2 secteurs de financement mais vous permettrons de contrôler vos résultats.</t>
  </si>
  <si>
    <t>région</t>
  </si>
  <si>
    <t>valorisation économique en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</si>
</sst>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#,##0.0"/>
    <numFmt numFmtId="167" formatCode="\+0.0%;\-0.0%;0"/>
    <numFmt numFmtId="168" formatCode="#,##0.0,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Arial"/>
      <family val="2"/>
    </font>
    <font>
      <b/>
      <sz val="9"/>
      <color rgb="FF4E455D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92C6"/>
        <bgColor indexed="64"/>
      </patternFill>
    </fill>
    <fill>
      <patternFill patternType="solid">
        <fgColor rgb="FFF4FB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165" fontId="3" fillId="2" borderId="0" xfId="1" applyNumberFormat="1" applyFont="1" applyFill="1"/>
    <xf numFmtId="0" fontId="3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0" borderId="0" xfId="0" applyFont="1"/>
    <xf numFmtId="14" fontId="4" fillId="3" borderId="0" xfId="0" applyNumberFormat="1" applyFont="1" applyFill="1"/>
    <xf numFmtId="0" fontId="6" fillId="3" borderId="0" xfId="0" applyFont="1" applyFill="1" applyAlignment="1">
      <alignment horizontal="left" vertical="center"/>
    </xf>
    <xf numFmtId="165" fontId="3" fillId="3" borderId="0" xfId="1" applyNumberFormat="1" applyFont="1" applyFill="1"/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166" fontId="9" fillId="3" borderId="7" xfId="1" applyNumberFormat="1" applyFont="1" applyFill="1" applyBorder="1" applyAlignment="1">
      <alignment horizontal="right" vertical="center"/>
    </xf>
    <xf numFmtId="166" fontId="9" fillId="3" borderId="8" xfId="1" applyNumberFormat="1" applyFont="1" applyFill="1" applyBorder="1" applyAlignment="1">
      <alignment horizontal="right" vertical="center"/>
    </xf>
    <xf numFmtId="167" fontId="9" fillId="3" borderId="8" xfId="0" applyNumberFormat="1" applyFont="1" applyFill="1" applyBorder="1" applyAlignment="1">
      <alignment horizontal="right" vertical="center"/>
    </xf>
    <xf numFmtId="167" fontId="9" fillId="5" borderId="8" xfId="0" applyNumberFormat="1" applyFont="1" applyFill="1" applyBorder="1" applyAlignment="1">
      <alignment horizontal="right" vertical="center"/>
    </xf>
    <xf numFmtId="0" fontId="12" fillId="0" borderId="0" xfId="0" applyFont="1"/>
    <xf numFmtId="168" fontId="11" fillId="0" borderId="0" xfId="1" applyNumberFormat="1" applyFont="1" applyFill="1" applyBorder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10" fillId="0" borderId="0" xfId="0" applyFont="1" applyAlignment="1">
      <alignment horizontal="left" vertical="center" wrapText="1"/>
    </xf>
    <xf numFmtId="166" fontId="9" fillId="3" borderId="1" xfId="1" applyNumberFormat="1" applyFont="1" applyFill="1" applyBorder="1" applyAlignment="1">
      <alignment horizontal="right" vertical="center"/>
    </xf>
    <xf numFmtId="166" fontId="9" fillId="3" borderId="5" xfId="1" applyNumberFormat="1" applyFont="1" applyFill="1" applyBorder="1" applyAlignment="1">
      <alignment horizontal="right" vertical="center"/>
    </xf>
    <xf numFmtId="167" fontId="9" fillId="3" borderId="5" xfId="0" applyNumberFormat="1" applyFont="1" applyFill="1" applyBorder="1" applyAlignment="1">
      <alignment horizontal="right" vertical="center"/>
    </xf>
    <xf numFmtId="167" fontId="9" fillId="5" borderId="5" xfId="0" applyNumberFormat="1" applyFont="1" applyFill="1" applyBorder="1" applyAlignment="1">
      <alignment horizontal="right" vertical="center"/>
    </xf>
    <xf numFmtId="0" fontId="13" fillId="2" borderId="0" xfId="0" applyFont="1" applyFill="1"/>
    <xf numFmtId="169" fontId="3" fillId="3" borderId="0" xfId="2" applyNumberFormat="1" applyFont="1" applyFill="1"/>
    <xf numFmtId="0" fontId="3" fillId="3" borderId="5" xfId="0" applyFont="1" applyFill="1" applyBorder="1"/>
    <xf numFmtId="0" fontId="0" fillId="0" borderId="5" xfId="0" applyBorder="1"/>
    <xf numFmtId="165" fontId="3" fillId="3" borderId="5" xfId="1" applyNumberFormat="1" applyFont="1" applyFill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6" xfId="0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age/fae/activite/analyses_infra/2022/had/m12/Activite_HAD_M12_2022_v230324_glob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age/fae/activite/analyses_infra/2022/had/m12/Activite_HAD_M12_2022_v230324_hors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f"/>
      <sheetName val="Détails représentativité"/>
      <sheetName val="Représentativité"/>
      <sheetName val="Mois d'entrée"/>
      <sheetName val="Mois d'entrée COVID"/>
      <sheetName val="Mois en cours"/>
      <sheetName val="Mois en cours COVID"/>
      <sheetName val="Mode_entree"/>
      <sheetName val="MPP"/>
      <sheetName val="MPP_1ère_seq"/>
      <sheetName val="MPA"/>
      <sheetName val="MPA_1ère_seq"/>
      <sheetName val="NS"/>
      <sheetName val="MPP_08"/>
      <sheetName val="PEC_derogatoire"/>
      <sheetName val="Secteur"/>
      <sheetName val="Statut"/>
      <sheetName val="Categ etbt"/>
      <sheetName val="Region"/>
      <sheetName val="Structure"/>
      <sheetName val="EHPAD"/>
      <sheetName val="SSIAD"/>
      <sheetName val="ESMS"/>
    </sheetNames>
    <sheetDataSet>
      <sheetData sheetId="0">
        <row r="17">
          <cell r="C17" t="str">
            <v>janvier-décembre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9">
          <cell r="A9" t="str">
            <v>Auvergne-Rhône-Alpes</v>
          </cell>
          <cell r="O9">
            <v>2.3327847999999999E-3</v>
          </cell>
          <cell r="R9">
            <v>-6.6662642999999994E-2</v>
          </cell>
          <cell r="U9">
            <v>7.5796188700000003E-2</v>
          </cell>
          <cell r="X9">
            <v>-1.6758259000000001E-2</v>
          </cell>
          <cell r="Y9">
            <v>4.0285238600000002E-2</v>
          </cell>
        </row>
        <row r="10">
          <cell r="A10" t="str">
            <v>Bourgogne-Franche-Comté</v>
          </cell>
          <cell r="O10">
            <v>-5.5243781999999998E-2</v>
          </cell>
          <cell r="R10">
            <v>0.15288341520000001</v>
          </cell>
          <cell r="U10">
            <v>0.23371569149999999</v>
          </cell>
          <cell r="X10">
            <v>4.3071495000000001E-2</v>
          </cell>
          <cell r="Y10">
            <v>1.5667263000000001E-2</v>
          </cell>
        </row>
        <row r="11">
          <cell r="A11" t="str">
            <v>Bretagne</v>
          </cell>
          <cell r="O11">
            <v>5.4374128100000002E-2</v>
          </cell>
          <cell r="R11">
            <v>7.7315134199999996E-2</v>
          </cell>
          <cell r="U11">
            <v>0.10573749559999999</v>
          </cell>
          <cell r="X11">
            <v>0.1173300046</v>
          </cell>
          <cell r="Y11">
            <v>0.1152490206</v>
          </cell>
        </row>
        <row r="12">
          <cell r="A12" t="str">
            <v>Centre-Val-de-Loire</v>
          </cell>
          <cell r="O12">
            <v>7.1128643599999999E-2</v>
          </cell>
          <cell r="R12">
            <v>9.0968722500000002E-2</v>
          </cell>
          <cell r="U12">
            <v>0.2156248784</v>
          </cell>
          <cell r="X12">
            <v>6.7212954800000002E-2</v>
          </cell>
          <cell r="Y12">
            <v>0.11270566730000001</v>
          </cell>
        </row>
        <row r="13">
          <cell r="A13" t="str">
            <v>Corse</v>
          </cell>
          <cell r="O13">
            <v>0.14312019200000001</v>
          </cell>
          <cell r="R13">
            <v>0.21197493919999999</v>
          </cell>
          <cell r="U13">
            <v>0.1113907771</v>
          </cell>
          <cell r="X13">
            <v>0.20849636669999999</v>
          </cell>
          <cell r="Y13">
            <v>0.25878815910000003</v>
          </cell>
        </row>
        <row r="14">
          <cell r="A14" t="str">
            <v>Grand-Est</v>
          </cell>
          <cell r="O14">
            <v>-5.4068699999999998E-4</v>
          </cell>
          <cell r="R14">
            <v>4.7482080999999999E-3</v>
          </cell>
          <cell r="U14">
            <v>0.14971167390000001</v>
          </cell>
          <cell r="X14">
            <v>0.1031051701</v>
          </cell>
          <cell r="Y14">
            <v>0.1177470383</v>
          </cell>
        </row>
        <row r="15">
          <cell r="A15" t="str">
            <v>Hauts-de-France</v>
          </cell>
          <cell r="O15">
            <v>-1.9762870000000002E-3</v>
          </cell>
          <cell r="R15">
            <v>2.44433862E-2</v>
          </cell>
          <cell r="U15">
            <v>0.1028685337</v>
          </cell>
          <cell r="X15">
            <v>8.13029371E-2</v>
          </cell>
          <cell r="Y15">
            <v>8.1752592499999999E-2</v>
          </cell>
        </row>
        <row r="16">
          <cell r="A16" t="str">
            <v>Ile-de-France</v>
          </cell>
          <cell r="O16">
            <v>-3.2044066000000003E-2</v>
          </cell>
          <cell r="R16">
            <v>-7.9882860000000007E-3</v>
          </cell>
          <cell r="U16">
            <v>9.3497886799999999E-2</v>
          </cell>
          <cell r="X16">
            <v>8.8856221599999993E-2</v>
          </cell>
          <cell r="Y16">
            <v>5.77313749E-2</v>
          </cell>
        </row>
        <row r="17">
          <cell r="A17" t="str">
            <v>Normandie</v>
          </cell>
          <cell r="O17">
            <v>1.0896086399999999E-2</v>
          </cell>
          <cell r="R17">
            <v>-5.0868854999999998E-2</v>
          </cell>
          <cell r="U17">
            <v>1.2661282100000001E-2</v>
          </cell>
          <cell r="X17">
            <v>5.54739837E-2</v>
          </cell>
          <cell r="Y17">
            <v>2.6961700599999999E-2</v>
          </cell>
        </row>
        <row r="18">
          <cell r="A18" t="str">
            <v>Nouvelle Aquitaine</v>
          </cell>
          <cell r="O18">
            <v>-2.4090566000000001E-2</v>
          </cell>
          <cell r="R18">
            <v>-3.0050624000000001E-2</v>
          </cell>
          <cell r="U18">
            <v>2.33436448E-2</v>
          </cell>
          <cell r="X18">
            <v>0.11592692509999999</v>
          </cell>
          <cell r="Y18">
            <v>8.5305379400000006E-2</v>
          </cell>
        </row>
        <row r="19">
          <cell r="A19" t="str">
            <v>Occitanie</v>
          </cell>
          <cell r="O19">
            <v>3.39691695E-2</v>
          </cell>
          <cell r="R19">
            <v>0.16602496080000001</v>
          </cell>
          <cell r="U19">
            <v>0.19102622620000001</v>
          </cell>
          <cell r="X19">
            <v>9.7823871500000006E-2</v>
          </cell>
          <cell r="Y19">
            <v>4.1877812200000003E-2</v>
          </cell>
        </row>
        <row r="20">
          <cell r="A20" t="str">
            <v>Pays de la Loire</v>
          </cell>
          <cell r="O20">
            <v>-9.5025869999999998E-3</v>
          </cell>
          <cell r="R20">
            <v>5.7764622500000001E-2</v>
          </cell>
          <cell r="U20">
            <v>6.5496604900000005E-2</v>
          </cell>
          <cell r="X20">
            <v>9.3566731099999995E-2</v>
          </cell>
          <cell r="Y20">
            <v>6.7686274800000001E-2</v>
          </cell>
        </row>
        <row r="21">
          <cell r="A21" t="str">
            <v>Provence-Alpes-Côte d'Azur</v>
          </cell>
          <cell r="O21">
            <v>4.5968792100000003E-2</v>
          </cell>
          <cell r="R21">
            <v>4.6054392800000003E-2</v>
          </cell>
          <cell r="U21">
            <v>0.19504581330000001</v>
          </cell>
          <cell r="X21">
            <v>6.2565025699999999E-2</v>
          </cell>
          <cell r="Y21">
            <v>0.10114260110000001</v>
          </cell>
        </row>
        <row r="22">
          <cell r="A22" t="str">
            <v>Guadeloupe</v>
          </cell>
          <cell r="O22">
            <v>1.06758914E-2</v>
          </cell>
          <cell r="R22">
            <v>0.15334254950000001</v>
          </cell>
          <cell r="U22">
            <v>7.6847723800000003E-2</v>
          </cell>
          <cell r="X22">
            <v>-1.5165335E-2</v>
          </cell>
          <cell r="Y22">
            <v>-4.7063925E-2</v>
          </cell>
        </row>
        <row r="23">
          <cell r="A23" t="str">
            <v>Guyane</v>
          </cell>
          <cell r="O23">
            <v>-0.245831562</v>
          </cell>
          <cell r="R23">
            <v>-7.9007705999999997E-2</v>
          </cell>
          <cell r="U23">
            <v>0.1687145434</v>
          </cell>
          <cell r="X23">
            <v>0.12218458159999999</v>
          </cell>
          <cell r="Y23">
            <v>4.0291545999999998E-2</v>
          </cell>
        </row>
        <row r="24">
          <cell r="A24" t="str">
            <v>Martinique</v>
          </cell>
          <cell r="O24">
            <v>-1.9423505000000001E-2</v>
          </cell>
          <cell r="R24">
            <v>4.2139481700000002E-2</v>
          </cell>
          <cell r="U24">
            <v>0.241656389</v>
          </cell>
          <cell r="X24">
            <v>0.55551769829999997</v>
          </cell>
          <cell r="Y24">
            <v>0.30239236780000001</v>
          </cell>
        </row>
        <row r="25">
          <cell r="A25" t="str">
            <v>La Réunion</v>
          </cell>
          <cell r="O25">
            <v>2.6280536399999999E-2</v>
          </cell>
          <cell r="R25">
            <v>0.11682286190000001</v>
          </cell>
          <cell r="U25">
            <v>0.1246018168</v>
          </cell>
          <cell r="X25">
            <v>6.2074935099999999E-2</v>
          </cell>
          <cell r="Y25">
            <v>2.6438855899999999E-2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f"/>
      <sheetName val="Détails représentativité"/>
      <sheetName val="Représentativité"/>
      <sheetName val="Mois d'entrée"/>
      <sheetName val="Mois d'entrée COVID"/>
      <sheetName val="Mois en cours"/>
      <sheetName val="Mois en cours COVID"/>
      <sheetName val="Mode_entree"/>
      <sheetName val="MPP"/>
      <sheetName val="MPP_1ère_seq"/>
      <sheetName val="MPA"/>
      <sheetName val="MPA_1ère_seq"/>
      <sheetName val="NS"/>
      <sheetName val="MPP_08"/>
      <sheetName val="PEC_derogatoire"/>
      <sheetName val="Secteur"/>
      <sheetName val="Statut"/>
      <sheetName val="Categ etbt"/>
      <sheetName val="Region"/>
      <sheetName val="Structure"/>
      <sheetName val="EHPAD"/>
      <sheetName val="SSIAD"/>
      <sheetName val="ESMS"/>
    </sheetNames>
    <sheetDataSet>
      <sheetData sheetId="0">
        <row r="17">
          <cell r="C17" t="str">
            <v>janvier-décembre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9">
          <cell r="A9" t="str">
            <v>Auvergne-Rhône-Alpes</v>
          </cell>
          <cell r="O9">
            <v>1.5459939000000001E-2</v>
          </cell>
          <cell r="R9">
            <v>-5.5251160000000001E-2</v>
          </cell>
          <cell r="U9">
            <v>3.06707139E-2</v>
          </cell>
          <cell r="X9">
            <v>-1.6758259000000001E-2</v>
          </cell>
          <cell r="Y9">
            <v>4.0285238600000002E-2</v>
          </cell>
        </row>
        <row r="10">
          <cell r="A10" t="str">
            <v>Bourgogne-Franche-Comté</v>
          </cell>
          <cell r="O10">
            <v>-3.4333171000000003E-2</v>
          </cell>
          <cell r="R10">
            <v>0.15709787559999999</v>
          </cell>
          <cell r="U10">
            <v>0.17676497299999999</v>
          </cell>
          <cell r="X10">
            <v>4.3071495000000001E-2</v>
          </cell>
          <cell r="Y10">
            <v>1.5667263000000001E-2</v>
          </cell>
        </row>
        <row r="11">
          <cell r="A11" t="str">
            <v>Bretagne</v>
          </cell>
          <cell r="O11">
            <v>5.1440867500000001E-2</v>
          </cell>
          <cell r="R11">
            <v>8.5098005700000007E-2</v>
          </cell>
          <cell r="U11">
            <v>8.6777256999999997E-2</v>
          </cell>
          <cell r="X11">
            <v>0.1173300046</v>
          </cell>
          <cell r="Y11">
            <v>0.1152490206</v>
          </cell>
        </row>
        <row r="12">
          <cell r="A12" t="str">
            <v>Centre-Val-de-Loire</v>
          </cell>
          <cell r="O12">
            <v>8.5716632900000006E-2</v>
          </cell>
          <cell r="R12">
            <v>0.1068688407</v>
          </cell>
          <cell r="U12">
            <v>0.1406770651</v>
          </cell>
          <cell r="X12">
            <v>6.7212954800000002E-2</v>
          </cell>
          <cell r="Y12">
            <v>0.11270566730000001</v>
          </cell>
        </row>
        <row r="13">
          <cell r="A13" t="str">
            <v>Corse</v>
          </cell>
          <cell r="O13">
            <v>0.13228571829999999</v>
          </cell>
          <cell r="R13">
            <v>0.20446824529999999</v>
          </cell>
          <cell r="U13">
            <v>9.7832077899999995E-2</v>
          </cell>
          <cell r="X13">
            <v>0.20849636669999999</v>
          </cell>
          <cell r="Y13">
            <v>0.25878815910000003</v>
          </cell>
        </row>
        <row r="14">
          <cell r="A14" t="str">
            <v>Grand-Est</v>
          </cell>
          <cell r="O14">
            <v>9.0797605000000007E-3</v>
          </cell>
          <cell r="R14">
            <v>8.0552561999999994E-3</v>
          </cell>
          <cell r="U14">
            <v>0.1005534117</v>
          </cell>
          <cell r="X14">
            <v>0.1031051701</v>
          </cell>
          <cell r="Y14">
            <v>0.1177470383</v>
          </cell>
        </row>
        <row r="15">
          <cell r="A15" t="str">
            <v>Hauts-de-France</v>
          </cell>
          <cell r="O15">
            <v>-3.6603320000000001E-3</v>
          </cell>
          <cell r="R15">
            <v>2.3030091400000001E-2</v>
          </cell>
          <cell r="U15">
            <v>6.9076682E-2</v>
          </cell>
          <cell r="X15">
            <v>8.13029371E-2</v>
          </cell>
          <cell r="Y15">
            <v>8.1752592499999999E-2</v>
          </cell>
        </row>
        <row r="16">
          <cell r="A16" t="str">
            <v>Ile-de-France</v>
          </cell>
          <cell r="O16">
            <v>-1.2264509E-2</v>
          </cell>
          <cell r="R16">
            <v>-1.3908345000000001E-2</v>
          </cell>
          <cell r="U16">
            <v>6.2815532800000004E-2</v>
          </cell>
          <cell r="X16">
            <v>8.8856221599999993E-2</v>
          </cell>
          <cell r="Y16">
            <v>5.77313749E-2</v>
          </cell>
        </row>
        <row r="17">
          <cell r="A17" t="str">
            <v>Normandie</v>
          </cell>
          <cell r="O17">
            <v>1.52290459E-2</v>
          </cell>
          <cell r="R17">
            <v>-5.8717907E-2</v>
          </cell>
          <cell r="U17">
            <v>-5.1220830000000004E-3</v>
          </cell>
          <cell r="X17">
            <v>5.54739837E-2</v>
          </cell>
          <cell r="Y17">
            <v>2.6961700599999999E-2</v>
          </cell>
        </row>
        <row r="18">
          <cell r="A18" t="str">
            <v>Nouvelle Aquitaine</v>
          </cell>
          <cell r="O18">
            <v>-2.1081765999999998E-2</v>
          </cell>
          <cell r="R18">
            <v>-3.3556146000000002E-2</v>
          </cell>
          <cell r="U18">
            <v>5.6729850999999998E-3</v>
          </cell>
          <cell r="X18">
            <v>0.11592692509999999</v>
          </cell>
          <cell r="Y18">
            <v>8.5305379400000006E-2</v>
          </cell>
        </row>
        <row r="19">
          <cell r="A19" t="str">
            <v>Occitanie</v>
          </cell>
          <cell r="O19">
            <v>3.8625778800000003E-2</v>
          </cell>
          <cell r="R19">
            <v>0.1771203553</v>
          </cell>
          <cell r="U19">
            <v>0.1261292161</v>
          </cell>
          <cell r="X19">
            <v>9.7823871500000006E-2</v>
          </cell>
          <cell r="Y19">
            <v>4.1877812200000003E-2</v>
          </cell>
        </row>
        <row r="20">
          <cell r="A20" t="str">
            <v>Pays de la Loire</v>
          </cell>
          <cell r="O20">
            <v>-2.060093E-2</v>
          </cell>
          <cell r="R20">
            <v>4.7380409999999998E-2</v>
          </cell>
          <cell r="U20">
            <v>3.5599057900000002E-2</v>
          </cell>
          <cell r="X20">
            <v>9.3566731099999995E-2</v>
          </cell>
          <cell r="Y20">
            <v>6.7686274800000001E-2</v>
          </cell>
        </row>
        <row r="21">
          <cell r="A21" t="str">
            <v>Provence-Alpes-Côte d'Azur</v>
          </cell>
          <cell r="O21">
            <v>5.8431853200000002E-2</v>
          </cell>
          <cell r="R21">
            <v>4.4189474300000003E-2</v>
          </cell>
          <cell r="U21">
            <v>0.13954292569999999</v>
          </cell>
          <cell r="X21">
            <v>6.2565025699999999E-2</v>
          </cell>
          <cell r="Y21">
            <v>0.10114260110000001</v>
          </cell>
        </row>
        <row r="22">
          <cell r="A22" t="str">
            <v>Guadeloupe</v>
          </cell>
          <cell r="O22">
            <v>-3.1840399999999998E-2</v>
          </cell>
          <cell r="R22">
            <v>0.11029555620000001</v>
          </cell>
          <cell r="U22">
            <v>6.4521851800000002E-2</v>
          </cell>
          <cell r="X22">
            <v>-1.5165335E-2</v>
          </cell>
          <cell r="Y22">
            <v>-4.7063925E-2</v>
          </cell>
        </row>
        <row r="23">
          <cell r="A23" t="str">
            <v>Guyane</v>
          </cell>
          <cell r="O23">
            <v>-0.236544123</v>
          </cell>
          <cell r="R23">
            <v>-9.7093002999999997E-2</v>
          </cell>
          <cell r="U23">
            <v>0.1506757993</v>
          </cell>
          <cell r="X23">
            <v>0.12218458159999999</v>
          </cell>
          <cell r="Y23">
            <v>4.0291545999999998E-2</v>
          </cell>
        </row>
        <row r="24">
          <cell r="A24" t="str">
            <v>Martinique</v>
          </cell>
          <cell r="O24">
            <v>-4.0330325E-2</v>
          </cell>
          <cell r="R24">
            <v>2.0934195999999999E-2</v>
          </cell>
          <cell r="U24">
            <v>0.23898419109999999</v>
          </cell>
          <cell r="X24">
            <v>0.55551769829999997</v>
          </cell>
          <cell r="Y24">
            <v>0.30239236780000001</v>
          </cell>
        </row>
        <row r="25">
          <cell r="A25" t="str">
            <v>La Réunion</v>
          </cell>
          <cell r="O25">
            <v>-1.1956381E-2</v>
          </cell>
          <cell r="R25">
            <v>0.1049019938</v>
          </cell>
          <cell r="U25">
            <v>0.12264516559999999</v>
          </cell>
          <cell r="X25">
            <v>6.2074935099999999E-2</v>
          </cell>
          <cell r="Y25">
            <v>2.6438855899999999E-2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36B5-115D-47AC-94D2-2BE5342F1D9E}">
  <dimension ref="A1:AC32"/>
  <sheetViews>
    <sheetView showGridLines="0" tabSelected="1" zoomScaleNormal="100" workbookViewId="0">
      <selection activeCell="B35" sqref="B35"/>
    </sheetView>
  </sheetViews>
  <sheetFormatPr baseColWidth="10" defaultColWidth="12.109375" defaultRowHeight="12" x14ac:dyDescent="0.25"/>
  <cols>
    <col min="1" max="1" width="26.33203125" style="5" customWidth="1"/>
    <col min="2" max="3" width="11.44140625" style="9" customWidth="1"/>
    <col min="4" max="9" width="11.44140625" style="5" customWidth="1"/>
    <col min="10" max="13" width="12.109375" style="5"/>
    <col min="14" max="17" width="12.109375" style="4"/>
    <col min="18" max="16384" width="12.109375" style="5"/>
  </cols>
  <sheetData>
    <row r="1" spans="1:29" ht="24" customHeight="1" x14ac:dyDescent="0.4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3" spans="1:29" x14ac:dyDescent="0.25">
      <c r="A3" s="6" t="s">
        <v>1</v>
      </c>
      <c r="B3" s="5"/>
      <c r="C3" s="5"/>
      <c r="O3" s="7"/>
    </row>
    <row r="5" spans="1:29" x14ac:dyDescent="0.25">
      <c r="A5" s="8" t="s">
        <v>2</v>
      </c>
    </row>
    <row r="7" spans="1:29" ht="19.95" customHeight="1" x14ac:dyDescent="0.3">
      <c r="A7" s="10"/>
      <c r="B7" s="11" t="str">
        <f>CONCATENATE([1]Descriptif!$C$17," 2022")</f>
        <v>janvier-décembre 2022</v>
      </c>
      <c r="C7" s="12"/>
      <c r="D7" s="13"/>
      <c r="E7" s="11" t="str">
        <f>CONCATENATE([1]Descriptif!$C$17," 2021")</f>
        <v>janvier-décembre 2021</v>
      </c>
      <c r="F7" s="12"/>
      <c r="G7" s="13"/>
      <c r="H7" s="11" t="str">
        <f>CONCATENATE([1]Descriptif!$C$17," 2020")</f>
        <v>janvier-décembre 2020</v>
      </c>
      <c r="I7" s="12"/>
      <c r="J7" s="13"/>
      <c r="K7" s="11" t="str">
        <f>CONCATENATE([1]Descriptif!$C$17," 2019")</f>
        <v>janvier-décembre 2019</v>
      </c>
      <c r="L7" s="12"/>
      <c r="M7" s="13"/>
      <c r="N7" s="11" t="str">
        <f>CONCATENATE("Evolution ",[1]Descriptif!$C$17," 2022/2021")</f>
        <v>Evolution janvier-décembre 2022/2021</v>
      </c>
      <c r="O7" s="12"/>
      <c r="P7" s="13"/>
      <c r="Q7" s="11" t="str">
        <f>CONCATENATE("Evolution ",[1]Descriptif!$C$17," 2021/2020")</f>
        <v>Evolution janvier-décembre 2021/2020</v>
      </c>
      <c r="R7" s="12"/>
      <c r="S7" s="13"/>
      <c r="T7" s="11" t="str">
        <f>CONCATENATE("Evolution ",[1]Descriptif!$C$17," 2020/2019")</f>
        <v>Evolution janvier-décembre 2020/2019</v>
      </c>
      <c r="U7" s="12"/>
      <c r="V7" s="13"/>
      <c r="X7" s="14" t="s">
        <v>3</v>
      </c>
      <c r="Y7" s="14" t="s">
        <v>4</v>
      </c>
      <c r="Z7" s="4"/>
      <c r="AA7" s="4"/>
      <c r="AB7" s="4"/>
      <c r="AC7" s="4"/>
    </row>
    <row r="8" spans="1:29" ht="31.2" customHeight="1" x14ac:dyDescent="0.3">
      <c r="A8" s="10" t="s">
        <v>13</v>
      </c>
      <c r="B8" s="15" t="s">
        <v>5</v>
      </c>
      <c r="C8" s="15" t="s">
        <v>6</v>
      </c>
      <c r="D8" s="15" t="s">
        <v>7</v>
      </c>
      <c r="E8" s="15" t="s">
        <v>5</v>
      </c>
      <c r="F8" s="15" t="s">
        <v>6</v>
      </c>
      <c r="G8" s="15" t="s">
        <v>7</v>
      </c>
      <c r="H8" s="15" t="s">
        <v>5</v>
      </c>
      <c r="I8" s="15" t="s">
        <v>6</v>
      </c>
      <c r="J8" s="15" t="s">
        <v>7</v>
      </c>
      <c r="K8" s="15" t="s">
        <v>5</v>
      </c>
      <c r="L8" s="15" t="s">
        <v>6</v>
      </c>
      <c r="M8" s="15" t="s">
        <v>7</v>
      </c>
      <c r="N8" s="15" t="s">
        <v>8</v>
      </c>
      <c r="O8" s="15" t="s">
        <v>9</v>
      </c>
      <c r="P8" s="15" t="s">
        <v>10</v>
      </c>
      <c r="Q8" s="15" t="s">
        <v>8</v>
      </c>
      <c r="R8" s="15" t="s">
        <v>9</v>
      </c>
      <c r="S8" s="15" t="s">
        <v>10</v>
      </c>
      <c r="T8" s="15" t="s">
        <v>8</v>
      </c>
      <c r="U8" s="15" t="s">
        <v>9</v>
      </c>
      <c r="V8" s="15" t="s">
        <v>10</v>
      </c>
      <c r="X8" s="16"/>
      <c r="Y8" s="16"/>
      <c r="Z8" s="4"/>
      <c r="AA8" s="4"/>
      <c r="AB8" s="4"/>
      <c r="AC8" s="4"/>
    </row>
    <row r="9" spans="1:29" ht="15" customHeight="1" x14ac:dyDescent="0.25">
      <c r="A9" s="15" t="s">
        <v>11</v>
      </c>
      <c r="B9" s="27">
        <v>22.065999999999999</v>
      </c>
      <c r="C9" s="27">
        <v>682.75900000000001</v>
      </c>
      <c r="D9" s="28">
        <v>14.635999999999999</v>
      </c>
      <c r="E9" s="27">
        <v>21.385999999999999</v>
      </c>
      <c r="F9" s="27">
        <v>684.11099999999999</v>
      </c>
      <c r="G9" s="28">
        <v>14.339</v>
      </c>
      <c r="H9" s="27">
        <v>20.131</v>
      </c>
      <c r="I9" s="27">
        <v>667.78800000000001</v>
      </c>
      <c r="J9" s="28">
        <v>13.721</v>
      </c>
      <c r="K9" s="27">
        <v>17.861999999999998</v>
      </c>
      <c r="L9" s="27">
        <v>605.50099999999998</v>
      </c>
      <c r="M9" s="28">
        <v>11.666</v>
      </c>
      <c r="N9" s="29">
        <v>3.1796502400000003E-2</v>
      </c>
      <c r="O9" s="30">
        <v>-1.9762870000000002E-3</v>
      </c>
      <c r="P9" s="29">
        <v>2.07127415E-2</v>
      </c>
      <c r="Q9" s="29">
        <v>6.23416621E-2</v>
      </c>
      <c r="R9" s="30">
        <v>2.44433862E-2</v>
      </c>
      <c r="S9" s="29">
        <v>4.5040448900000002E-2</v>
      </c>
      <c r="T9" s="29">
        <v>0.12702944799999999</v>
      </c>
      <c r="U9" s="30">
        <v>0.1028685337</v>
      </c>
      <c r="V9" s="29">
        <v>0.17615292299999999</v>
      </c>
      <c r="X9" s="30">
        <v>8.13029371E-2</v>
      </c>
      <c r="Y9" s="30">
        <v>8.1752592499999999E-2</v>
      </c>
      <c r="Z9" s="4"/>
      <c r="AA9" s="4"/>
      <c r="AB9" s="4"/>
      <c r="AC9" s="4"/>
    </row>
    <row r="10" spans="1:29" s="24" customFormat="1" ht="15" customHeight="1" x14ac:dyDescent="0.25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  <c r="L10" s="23"/>
      <c r="M10" s="23"/>
      <c r="T10" s="25"/>
      <c r="U10" s="25"/>
      <c r="V10" s="25"/>
      <c r="W10" s="25"/>
    </row>
    <row r="11" spans="1:29" s="24" customFormat="1" ht="15" customHeight="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3"/>
      <c r="L11" s="23"/>
      <c r="M11" s="23"/>
      <c r="T11" s="25"/>
      <c r="U11" s="25"/>
      <c r="V11" s="25"/>
      <c r="W11" s="25"/>
    </row>
    <row r="12" spans="1:29" s="24" customFormat="1" ht="15" customHeight="1" x14ac:dyDescent="0.25">
      <c r="A12" s="26"/>
      <c r="B12" s="22"/>
      <c r="C12" s="22"/>
      <c r="D12" s="22"/>
      <c r="E12" s="22"/>
      <c r="F12" s="22"/>
      <c r="G12" s="22"/>
      <c r="H12" s="23"/>
      <c r="I12" s="23"/>
      <c r="J12" s="23"/>
      <c r="N12" s="25"/>
      <c r="O12" s="25"/>
      <c r="P12" s="25"/>
      <c r="Q12" s="25"/>
    </row>
    <row r="14" spans="1:29" x14ac:dyDescent="0.25">
      <c r="B14" s="35" t="s">
        <v>28</v>
      </c>
      <c r="C14" s="35"/>
      <c r="D14" s="35"/>
      <c r="E14" s="35"/>
    </row>
    <row r="15" spans="1:29" ht="14.4" x14ac:dyDescent="0.3">
      <c r="A15" s="33" t="s">
        <v>15</v>
      </c>
      <c r="B15" s="34">
        <v>2022</v>
      </c>
      <c r="C15" s="34">
        <v>2021</v>
      </c>
      <c r="D15" s="34">
        <v>2020</v>
      </c>
      <c r="E15" s="34">
        <v>2019</v>
      </c>
    </row>
    <row r="16" spans="1:29" ht="12" customHeight="1" x14ac:dyDescent="0.3">
      <c r="A16" s="36" t="s">
        <v>16</v>
      </c>
      <c r="B16" s="36">
        <v>57669</v>
      </c>
      <c r="C16" s="36">
        <v>59679</v>
      </c>
      <c r="D16" s="36">
        <v>52253</v>
      </c>
      <c r="E16" s="36">
        <v>48781</v>
      </c>
    </row>
    <row r="17" spans="1:7" ht="14.4" x14ac:dyDescent="0.3">
      <c r="A17" s="37" t="s">
        <v>17</v>
      </c>
      <c r="B17" s="37">
        <v>53182</v>
      </c>
      <c r="C17" s="37">
        <v>54423</v>
      </c>
      <c r="D17" s="37">
        <v>48601</v>
      </c>
      <c r="E17" s="37">
        <v>45964</v>
      </c>
      <c r="F17" s="32"/>
      <c r="G17" s="5" t="s">
        <v>29</v>
      </c>
    </row>
    <row r="18" spans="1:7" ht="14.4" x14ac:dyDescent="0.3">
      <c r="A18" s="37" t="s">
        <v>18</v>
      </c>
      <c r="B18" s="37">
        <v>59277</v>
      </c>
      <c r="C18" s="37">
        <v>59667</v>
      </c>
      <c r="D18" s="37">
        <v>54047</v>
      </c>
      <c r="E18" s="37">
        <v>51109</v>
      </c>
      <c r="F18" s="32"/>
    </row>
    <row r="19" spans="1:7" ht="14.4" x14ac:dyDescent="0.3">
      <c r="A19" s="37" t="s">
        <v>19</v>
      </c>
      <c r="B19" s="37">
        <v>57036</v>
      </c>
      <c r="C19" s="37">
        <v>59038</v>
      </c>
      <c r="D19" s="37">
        <v>55076</v>
      </c>
      <c r="E19" s="37">
        <v>50081</v>
      </c>
      <c r="F19" s="32"/>
    </row>
    <row r="20" spans="1:7" ht="14.4" x14ac:dyDescent="0.3">
      <c r="A20" s="37" t="s">
        <v>20</v>
      </c>
      <c r="B20" s="37">
        <v>57948</v>
      </c>
      <c r="C20" s="37">
        <v>58541</v>
      </c>
      <c r="D20" s="37">
        <v>54481</v>
      </c>
      <c r="E20" s="37">
        <v>51216</v>
      </c>
      <c r="F20" s="32"/>
    </row>
    <row r="21" spans="1:7" ht="14.4" x14ac:dyDescent="0.3">
      <c r="A21" s="37" t="s">
        <v>21</v>
      </c>
      <c r="B21" s="37">
        <v>55859</v>
      </c>
      <c r="C21" s="37">
        <v>55686</v>
      </c>
      <c r="D21" s="37">
        <v>53479</v>
      </c>
      <c r="E21" s="37">
        <v>49706</v>
      </c>
      <c r="F21" s="32"/>
    </row>
    <row r="22" spans="1:7" ht="14.4" x14ac:dyDescent="0.3">
      <c r="A22" s="37" t="s">
        <v>22</v>
      </c>
      <c r="B22" s="37">
        <v>56904</v>
      </c>
      <c r="C22" s="37">
        <v>55675</v>
      </c>
      <c r="D22" s="37">
        <v>55617</v>
      </c>
      <c r="E22" s="37">
        <v>52159</v>
      </c>
      <c r="F22" s="32"/>
    </row>
    <row r="23" spans="1:7" ht="14.4" x14ac:dyDescent="0.3">
      <c r="A23" s="37" t="s">
        <v>23</v>
      </c>
      <c r="B23" s="37">
        <v>57712</v>
      </c>
      <c r="C23" s="37">
        <v>55635</v>
      </c>
      <c r="D23" s="37">
        <v>55433</v>
      </c>
      <c r="E23" s="37">
        <v>50850</v>
      </c>
      <c r="F23" s="32"/>
    </row>
    <row r="24" spans="1:7" ht="14.4" x14ac:dyDescent="0.3">
      <c r="A24" s="37" t="s">
        <v>24</v>
      </c>
      <c r="B24" s="37">
        <v>55355</v>
      </c>
      <c r="C24" s="37">
        <v>53692</v>
      </c>
      <c r="D24" s="37">
        <v>54360</v>
      </c>
      <c r="E24" s="37">
        <v>50274</v>
      </c>
      <c r="F24" s="32"/>
    </row>
    <row r="25" spans="1:7" ht="14.4" x14ac:dyDescent="0.3">
      <c r="A25" s="37" t="s">
        <v>25</v>
      </c>
      <c r="B25" s="37">
        <v>57661</v>
      </c>
      <c r="C25" s="37">
        <v>57298</v>
      </c>
      <c r="D25" s="37">
        <v>58967</v>
      </c>
      <c r="E25" s="37">
        <v>52328</v>
      </c>
      <c r="F25" s="32"/>
    </row>
    <row r="26" spans="1:7" ht="14.4" x14ac:dyDescent="0.3">
      <c r="A26" s="37" t="s">
        <v>26</v>
      </c>
      <c r="B26" s="37">
        <v>55610</v>
      </c>
      <c r="C26" s="37">
        <v>54442</v>
      </c>
      <c r="D26" s="37">
        <v>61849</v>
      </c>
      <c r="E26" s="37">
        <v>49528</v>
      </c>
      <c r="F26" s="32"/>
    </row>
    <row r="27" spans="1:7" ht="14.4" x14ac:dyDescent="0.3">
      <c r="A27" s="38" t="s">
        <v>27</v>
      </c>
      <c r="B27" s="38">
        <v>58546</v>
      </c>
      <c r="C27" s="38">
        <v>60335</v>
      </c>
      <c r="D27" s="38">
        <v>63625</v>
      </c>
      <c r="E27" s="38">
        <v>53505</v>
      </c>
      <c r="F27" s="32"/>
    </row>
    <row r="28" spans="1:7" x14ac:dyDescent="0.25">
      <c r="B28" s="5"/>
      <c r="C28" s="5"/>
      <c r="F28" s="32"/>
    </row>
    <row r="30" spans="1:7" x14ac:dyDescent="0.25">
      <c r="B30" s="35" t="s">
        <v>31</v>
      </c>
      <c r="C30" s="35"/>
      <c r="D30" s="35"/>
      <c r="E30" s="35"/>
    </row>
    <row r="31" spans="1:7" ht="14.4" x14ac:dyDescent="0.3">
      <c r="A31" s="33" t="s">
        <v>30</v>
      </c>
      <c r="B31" s="34">
        <v>2022</v>
      </c>
      <c r="C31" s="34">
        <v>2021</v>
      </c>
      <c r="D31" s="34">
        <v>2020</v>
      </c>
      <c r="E31" s="34">
        <v>2019</v>
      </c>
    </row>
    <row r="32" spans="1:7" ht="14.4" x14ac:dyDescent="0.3">
      <c r="A32" t="s">
        <v>11</v>
      </c>
      <c r="B32">
        <v>166163944.12999931</v>
      </c>
      <c r="C32">
        <v>165752104.68000203</v>
      </c>
      <c r="D32">
        <v>161045662.85000253</v>
      </c>
      <c r="E32">
        <v>142349601.38000235</v>
      </c>
    </row>
  </sheetData>
  <mergeCells count="11">
    <mergeCell ref="B14:E14"/>
    <mergeCell ref="B30:E30"/>
    <mergeCell ref="T7:V7"/>
    <mergeCell ref="X7:X8"/>
    <mergeCell ref="Y7:Y8"/>
    <mergeCell ref="B7:D7"/>
    <mergeCell ref="E7:G7"/>
    <mergeCell ref="H7:J7"/>
    <mergeCell ref="K7:M7"/>
    <mergeCell ref="N7:P7"/>
    <mergeCell ref="Q7:S7"/>
  </mergeCells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06E3-EA55-41E3-A37D-EA9E1F627773}">
  <dimension ref="A1:AC32"/>
  <sheetViews>
    <sheetView showGridLines="0" zoomScaleNormal="100" workbookViewId="0">
      <selection activeCell="G32" sqref="G32"/>
    </sheetView>
  </sheetViews>
  <sheetFormatPr baseColWidth="10" defaultColWidth="12.109375" defaultRowHeight="12" x14ac:dyDescent="0.25"/>
  <cols>
    <col min="1" max="1" width="26.33203125" style="5" customWidth="1"/>
    <col min="2" max="3" width="11.44140625" style="9" customWidth="1"/>
    <col min="4" max="9" width="11.44140625" style="5" customWidth="1"/>
    <col min="10" max="13" width="12.109375" style="5"/>
    <col min="14" max="17" width="12.109375" style="4"/>
    <col min="18" max="16384" width="12.109375" style="5"/>
  </cols>
  <sheetData>
    <row r="1" spans="1:29" ht="24" customHeight="1" x14ac:dyDescent="0.45">
      <c r="A1" s="1" t="s">
        <v>0</v>
      </c>
      <c r="B1" s="2"/>
      <c r="C1" s="2"/>
      <c r="D1" s="3"/>
      <c r="E1" s="3"/>
      <c r="F1" s="31" t="s">
        <v>14</v>
      </c>
      <c r="G1" s="3"/>
      <c r="H1" s="3"/>
      <c r="I1" s="3"/>
      <c r="J1" s="3"/>
      <c r="K1" s="3"/>
      <c r="L1" s="3"/>
      <c r="M1" s="3"/>
    </row>
    <row r="3" spans="1:29" x14ac:dyDescent="0.25">
      <c r="A3" s="6" t="s">
        <v>1</v>
      </c>
      <c r="B3" s="5"/>
      <c r="C3" s="5"/>
      <c r="O3" s="7"/>
    </row>
    <row r="5" spans="1:29" x14ac:dyDescent="0.25">
      <c r="A5" s="8" t="s">
        <v>2</v>
      </c>
    </row>
    <row r="7" spans="1:29" ht="19.95" customHeight="1" x14ac:dyDescent="0.3">
      <c r="A7" s="10"/>
      <c r="B7" s="11" t="str">
        <f>CONCATENATE([2]Descriptif!$C$17," 2022")</f>
        <v>janvier-décembre 2022</v>
      </c>
      <c r="C7" s="12"/>
      <c r="D7" s="13"/>
      <c r="E7" s="11" t="str">
        <f>CONCATENATE([2]Descriptif!$C$17," 2021")</f>
        <v>janvier-décembre 2021</v>
      </c>
      <c r="F7" s="12"/>
      <c r="G7" s="13"/>
      <c r="H7" s="11" t="str">
        <f>CONCATENATE([2]Descriptif!$C$17," 2020")</f>
        <v>janvier-décembre 2020</v>
      </c>
      <c r="I7" s="12"/>
      <c r="J7" s="13"/>
      <c r="K7" s="11" t="str">
        <f>CONCATENATE([2]Descriptif!$C$17," 2019")</f>
        <v>janvier-décembre 2019</v>
      </c>
      <c r="L7" s="12"/>
      <c r="M7" s="13"/>
      <c r="N7" s="11" t="str">
        <f>CONCATENATE("Evolution ",[2]Descriptif!$C$17," 2022/2021")</f>
        <v>Evolution janvier-décembre 2022/2021</v>
      </c>
      <c r="O7" s="12"/>
      <c r="P7" s="13"/>
      <c r="Q7" s="11" t="str">
        <f>CONCATENATE("Evolution ",[2]Descriptif!$C$17," 2021/2020")</f>
        <v>Evolution janvier-décembre 2021/2020</v>
      </c>
      <c r="R7" s="12"/>
      <c r="S7" s="13"/>
      <c r="T7" s="11" t="str">
        <f>CONCATENATE("Evolution ",[2]Descriptif!$C$17," 2020/2019")</f>
        <v>Evolution janvier-décembre 2020/2019</v>
      </c>
      <c r="U7" s="12"/>
      <c r="V7" s="13"/>
      <c r="X7" s="14" t="s">
        <v>3</v>
      </c>
      <c r="Y7" s="14" t="s">
        <v>4</v>
      </c>
      <c r="Z7" s="4"/>
      <c r="AA7" s="4"/>
      <c r="AB7" s="4"/>
      <c r="AC7" s="4"/>
    </row>
    <row r="8" spans="1:29" ht="31.2" customHeight="1" x14ac:dyDescent="0.3">
      <c r="A8" s="10"/>
      <c r="B8" s="15" t="s">
        <v>5</v>
      </c>
      <c r="C8" s="15" t="s">
        <v>6</v>
      </c>
      <c r="D8" s="15" t="s">
        <v>7</v>
      </c>
      <c r="E8" s="15" t="s">
        <v>5</v>
      </c>
      <c r="F8" s="15" t="s">
        <v>6</v>
      </c>
      <c r="G8" s="15" t="s">
        <v>7</v>
      </c>
      <c r="H8" s="15" t="s">
        <v>5</v>
      </c>
      <c r="I8" s="15" t="s">
        <v>6</v>
      </c>
      <c r="J8" s="15" t="s">
        <v>7</v>
      </c>
      <c r="K8" s="15" t="s">
        <v>5</v>
      </c>
      <c r="L8" s="15" t="s">
        <v>6</v>
      </c>
      <c r="M8" s="15" t="s">
        <v>7</v>
      </c>
      <c r="N8" s="15" t="s">
        <v>8</v>
      </c>
      <c r="O8" s="15" t="s">
        <v>9</v>
      </c>
      <c r="P8" s="15" t="s">
        <v>10</v>
      </c>
      <c r="Q8" s="15" t="s">
        <v>8</v>
      </c>
      <c r="R8" s="15" t="s">
        <v>9</v>
      </c>
      <c r="S8" s="15" t="s">
        <v>10</v>
      </c>
      <c r="T8" s="15" t="s">
        <v>8</v>
      </c>
      <c r="U8" s="15" t="s">
        <v>9</v>
      </c>
      <c r="V8" s="15" t="s">
        <v>10</v>
      </c>
      <c r="X8" s="16"/>
      <c r="Y8" s="16"/>
      <c r="Z8" s="4"/>
      <c r="AA8" s="4"/>
      <c r="AB8" s="4"/>
      <c r="AC8" s="4"/>
    </row>
    <row r="9" spans="1:29" ht="15" customHeight="1" x14ac:dyDescent="0.25">
      <c r="A9" s="15" t="s">
        <v>11</v>
      </c>
      <c r="B9" s="17">
        <v>21.4</v>
      </c>
      <c r="C9" s="17">
        <v>659.81100000000004</v>
      </c>
      <c r="D9" s="18">
        <v>14.153</v>
      </c>
      <c r="E9" s="17">
        <v>20.478000000000002</v>
      </c>
      <c r="F9" s="17">
        <v>662.23500000000001</v>
      </c>
      <c r="G9" s="18">
        <v>13.573</v>
      </c>
      <c r="H9" s="17">
        <v>19.042000000000002</v>
      </c>
      <c r="I9" s="17">
        <v>647.327</v>
      </c>
      <c r="J9" s="18">
        <v>12.792</v>
      </c>
      <c r="K9" s="17">
        <v>17.861999999999998</v>
      </c>
      <c r="L9" s="17">
        <v>605.50099999999998</v>
      </c>
      <c r="M9" s="18">
        <v>11.666</v>
      </c>
      <c r="N9" s="19">
        <v>4.5023928099999999E-2</v>
      </c>
      <c r="O9" s="20">
        <v>-3.6603320000000001E-3</v>
      </c>
      <c r="P9" s="19">
        <v>4.2731894200000002E-2</v>
      </c>
      <c r="Q9" s="19">
        <v>7.5412246599999996E-2</v>
      </c>
      <c r="R9" s="20">
        <v>2.3030091400000001E-2</v>
      </c>
      <c r="S9" s="19">
        <v>6.1053783600000001E-2</v>
      </c>
      <c r="T9" s="19">
        <v>6.6062031100000002E-2</v>
      </c>
      <c r="U9" s="20">
        <v>6.9076682E-2</v>
      </c>
      <c r="V9" s="19">
        <v>9.6519801099999997E-2</v>
      </c>
      <c r="X9" s="20">
        <v>8.13029371E-2</v>
      </c>
      <c r="Y9" s="20">
        <v>8.1752592499999999E-2</v>
      </c>
      <c r="Z9" s="4"/>
      <c r="AA9" s="4"/>
      <c r="AB9" s="4"/>
      <c r="AC9" s="4"/>
    </row>
    <row r="10" spans="1:29" s="24" customFormat="1" ht="15" customHeight="1" x14ac:dyDescent="0.25">
      <c r="A10" s="21" t="s">
        <v>12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  <c r="L10" s="23"/>
      <c r="M10" s="23"/>
      <c r="T10" s="25"/>
      <c r="U10" s="25"/>
      <c r="V10" s="25"/>
      <c r="W10" s="25"/>
    </row>
    <row r="11" spans="1:29" s="24" customFormat="1" ht="15" customHeight="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3"/>
      <c r="L11" s="23"/>
      <c r="M11" s="23"/>
      <c r="T11" s="25"/>
      <c r="U11" s="25"/>
      <c r="V11" s="25"/>
      <c r="W11" s="25"/>
    </row>
    <row r="14" spans="1:29" ht="12" customHeight="1" x14ac:dyDescent="0.25">
      <c r="B14" s="35" t="s">
        <v>28</v>
      </c>
      <c r="C14" s="35"/>
      <c r="D14" s="35"/>
      <c r="E14" s="35"/>
    </row>
    <row r="15" spans="1:29" ht="14.4" x14ac:dyDescent="0.3">
      <c r="A15" s="33" t="s">
        <v>15</v>
      </c>
      <c r="B15" s="34">
        <v>2022</v>
      </c>
      <c r="C15" s="34">
        <v>2021</v>
      </c>
      <c r="D15" s="34">
        <v>2020</v>
      </c>
      <c r="E15" s="34">
        <v>2019</v>
      </c>
    </row>
    <row r="16" spans="1:29" ht="14.4" x14ac:dyDescent="0.3">
      <c r="A16" s="36" t="s">
        <v>16</v>
      </c>
      <c r="B16" s="36">
        <v>56212</v>
      </c>
      <c r="C16" s="36">
        <v>56281</v>
      </c>
      <c r="D16" s="36">
        <v>52253</v>
      </c>
      <c r="E16" s="36">
        <v>48781</v>
      </c>
    </row>
    <row r="17" spans="1:7" ht="14.4" x14ac:dyDescent="0.3">
      <c r="A17" s="37" t="s">
        <v>17</v>
      </c>
      <c r="B17" s="37">
        <v>51012</v>
      </c>
      <c r="C17" s="37">
        <v>51014</v>
      </c>
      <c r="D17" s="37">
        <v>48580</v>
      </c>
      <c r="E17" s="37">
        <v>45964</v>
      </c>
      <c r="F17" s="32"/>
      <c r="G17" s="5" t="s">
        <v>29</v>
      </c>
    </row>
    <row r="18" spans="1:7" ht="14.4" x14ac:dyDescent="0.3">
      <c r="A18" s="37" t="s">
        <v>18</v>
      </c>
      <c r="B18" s="37">
        <v>57004</v>
      </c>
      <c r="C18" s="37">
        <v>56557</v>
      </c>
      <c r="D18" s="37">
        <v>53686</v>
      </c>
      <c r="E18" s="37">
        <v>51109</v>
      </c>
      <c r="F18" s="32"/>
    </row>
    <row r="19" spans="1:7" ht="14.4" x14ac:dyDescent="0.3">
      <c r="A19" s="37" t="s">
        <v>19</v>
      </c>
      <c r="B19" s="37">
        <v>54490</v>
      </c>
      <c r="C19" s="37">
        <v>56142</v>
      </c>
      <c r="D19" s="37">
        <v>52003</v>
      </c>
      <c r="E19" s="37">
        <v>50081</v>
      </c>
      <c r="F19" s="32"/>
    </row>
    <row r="20" spans="1:7" ht="14.4" x14ac:dyDescent="0.3">
      <c r="A20" s="37" t="s">
        <v>20</v>
      </c>
      <c r="B20" s="37">
        <v>55684</v>
      </c>
      <c r="C20" s="37">
        <v>56049</v>
      </c>
      <c r="D20" s="37">
        <v>51789</v>
      </c>
      <c r="E20" s="37">
        <v>51216</v>
      </c>
      <c r="F20" s="32"/>
    </row>
    <row r="21" spans="1:7" ht="14.4" x14ac:dyDescent="0.3">
      <c r="A21" s="37" t="s">
        <v>21</v>
      </c>
      <c r="B21" s="37">
        <v>54083</v>
      </c>
      <c r="C21" s="37">
        <v>54201</v>
      </c>
      <c r="D21" s="37">
        <v>52114</v>
      </c>
      <c r="E21" s="37">
        <v>49706</v>
      </c>
      <c r="F21" s="32"/>
    </row>
    <row r="22" spans="1:7" ht="14.4" x14ac:dyDescent="0.3">
      <c r="A22" s="37" t="s">
        <v>22</v>
      </c>
      <c r="B22" s="37">
        <v>55014</v>
      </c>
      <c r="C22" s="37">
        <v>54795</v>
      </c>
      <c r="D22" s="37">
        <v>54683</v>
      </c>
      <c r="E22" s="37">
        <v>52159</v>
      </c>
      <c r="F22" s="32"/>
    </row>
    <row r="23" spans="1:7" ht="14.4" x14ac:dyDescent="0.3">
      <c r="A23" s="37" t="s">
        <v>23</v>
      </c>
      <c r="B23" s="37">
        <v>56144</v>
      </c>
      <c r="C23" s="37">
        <v>54768</v>
      </c>
      <c r="D23" s="37">
        <v>54616</v>
      </c>
      <c r="E23" s="37">
        <v>50850</v>
      </c>
      <c r="F23" s="32"/>
    </row>
    <row r="24" spans="1:7" ht="14.4" x14ac:dyDescent="0.3">
      <c r="A24" s="37" t="s">
        <v>24</v>
      </c>
      <c r="B24" s="37">
        <v>53999</v>
      </c>
      <c r="C24" s="37">
        <v>52806</v>
      </c>
      <c r="D24" s="37">
        <v>53639</v>
      </c>
      <c r="E24" s="37">
        <v>50274</v>
      </c>
      <c r="F24" s="32"/>
    </row>
    <row r="25" spans="1:7" ht="14.4" x14ac:dyDescent="0.3">
      <c r="A25" s="37" t="s">
        <v>25</v>
      </c>
      <c r="B25" s="37">
        <v>55833</v>
      </c>
      <c r="C25" s="37">
        <v>56612</v>
      </c>
      <c r="D25" s="37">
        <v>57186</v>
      </c>
      <c r="E25" s="37">
        <v>52328</v>
      </c>
      <c r="F25" s="32"/>
    </row>
    <row r="26" spans="1:7" ht="14.4" x14ac:dyDescent="0.3">
      <c r="A26" s="37" t="s">
        <v>26</v>
      </c>
      <c r="B26" s="37">
        <v>53885</v>
      </c>
      <c r="C26" s="37">
        <v>53715</v>
      </c>
      <c r="D26" s="37">
        <v>57124</v>
      </c>
      <c r="E26" s="37">
        <v>49528</v>
      </c>
      <c r="F26" s="32"/>
    </row>
    <row r="27" spans="1:7" ht="14.4" x14ac:dyDescent="0.3">
      <c r="A27" s="38" t="s">
        <v>27</v>
      </c>
      <c r="B27" s="38">
        <v>56451</v>
      </c>
      <c r="C27" s="38">
        <v>59295</v>
      </c>
      <c r="D27" s="38">
        <v>59654</v>
      </c>
      <c r="E27" s="38">
        <v>53505</v>
      </c>
      <c r="F27" s="32"/>
    </row>
    <row r="28" spans="1:7" x14ac:dyDescent="0.25">
      <c r="B28" s="5"/>
      <c r="C28" s="5"/>
      <c r="F28" s="32"/>
    </row>
    <row r="30" spans="1:7" x14ac:dyDescent="0.25">
      <c r="B30" s="35" t="s">
        <v>31</v>
      </c>
      <c r="C30" s="35"/>
      <c r="D30" s="35"/>
      <c r="E30" s="35"/>
    </row>
    <row r="31" spans="1:7" ht="14.4" x14ac:dyDescent="0.3">
      <c r="A31" s="33" t="s">
        <v>30</v>
      </c>
      <c r="B31" s="34">
        <v>2022</v>
      </c>
      <c r="C31" s="34">
        <v>2021</v>
      </c>
      <c r="D31" s="34">
        <v>2020</v>
      </c>
      <c r="E31" s="34">
        <v>2019</v>
      </c>
    </row>
    <row r="32" spans="1:7" ht="14.4" x14ac:dyDescent="0.3">
      <c r="A32" t="s">
        <v>11</v>
      </c>
      <c r="B32">
        <v>160194865.72000197</v>
      </c>
      <c r="C32">
        <v>160175072.93000364</v>
      </c>
      <c r="D32">
        <v>155623368.63000363</v>
      </c>
      <c r="E32">
        <v>142349601.38000235</v>
      </c>
    </row>
  </sheetData>
  <mergeCells count="11">
    <mergeCell ref="B14:E14"/>
    <mergeCell ref="B30:E30"/>
    <mergeCell ref="T7:V7"/>
    <mergeCell ref="X7:X8"/>
    <mergeCell ref="Y7:Y8"/>
    <mergeCell ref="B7:D7"/>
    <mergeCell ref="E7:G7"/>
    <mergeCell ref="H7:J7"/>
    <mergeCell ref="K7:M7"/>
    <mergeCell ref="N7:P7"/>
    <mergeCell ref="Q7:S7"/>
  </mergeCells>
  <pageMargins left="0.7" right="0.7" top="0.75" bottom="0.75" header="0.3" footer="0.3"/>
  <pageSetup paperSize="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HAD_global_HDF</vt:lpstr>
      <vt:lpstr>HAD_horsCovid_HDF</vt:lpstr>
    </vt:vector>
  </TitlesOfParts>
  <Company>ATIH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ASTIER</dc:creator>
  <cp:lastModifiedBy>Marie ASTIER</cp:lastModifiedBy>
  <dcterms:created xsi:type="dcterms:W3CDTF">2023-05-12T09:21:17Z</dcterms:created>
  <dcterms:modified xsi:type="dcterms:W3CDTF">2023-05-12T09:38:51Z</dcterms:modified>
</cp:coreProperties>
</file>