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.balaye\Documents\"/>
    </mc:Choice>
  </mc:AlternateContent>
  <xr:revisionPtr revIDLastSave="0" documentId="8_{C85FC4B7-FCA3-412B-954B-A15E385DC57D}" xr6:coauthVersionLast="47" xr6:coauthVersionMax="47" xr10:uidLastSave="{00000000-0000-0000-0000-000000000000}"/>
  <bookViews>
    <workbookView xWindow="-120" yWindow="-120" windowWidth="20730" windowHeight="11160" xr2:uid="{5FBB5DF2-4696-4600-B85E-6E6D01EC20FE}"/>
  </bookViews>
  <sheets>
    <sheet name="Feuil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1" l="1"/>
  <c r="A113" i="1"/>
  <c r="T113" i="1" s="1"/>
  <c r="H112" i="1"/>
  <c r="A112" i="1"/>
  <c r="T112" i="1" s="1"/>
  <c r="H111" i="1"/>
  <c r="A111" i="1"/>
  <c r="T111" i="1" s="1"/>
  <c r="H110" i="1"/>
  <c r="A110" i="1"/>
  <c r="T110" i="1" s="1"/>
  <c r="H109" i="1"/>
  <c r="A109" i="1"/>
  <c r="T109" i="1" s="1"/>
  <c r="H108" i="1"/>
  <c r="A108" i="1"/>
  <c r="H107" i="1"/>
  <c r="A107" i="1"/>
  <c r="S107" i="1" s="1"/>
  <c r="T106" i="1"/>
  <c r="U106" i="1" s="1"/>
  <c r="H106" i="1"/>
  <c r="A106" i="1"/>
  <c r="S106" i="1" s="1"/>
  <c r="T105" i="1"/>
  <c r="H105" i="1"/>
  <c r="A105" i="1"/>
  <c r="S105" i="1" s="1"/>
  <c r="H104" i="1"/>
  <c r="A104" i="1"/>
  <c r="T104" i="1" s="1"/>
  <c r="T103" i="1"/>
  <c r="H103" i="1"/>
  <c r="A103" i="1"/>
  <c r="S103" i="1" s="1"/>
  <c r="H102" i="1"/>
  <c r="A102" i="1"/>
  <c r="T102" i="1" s="1"/>
  <c r="T101" i="1"/>
  <c r="H101" i="1"/>
  <c r="A101" i="1"/>
  <c r="S101" i="1" s="1"/>
  <c r="H100" i="1"/>
  <c r="A100" i="1"/>
  <c r="T100" i="1" s="1"/>
  <c r="T99" i="1"/>
  <c r="H99" i="1"/>
  <c r="A99" i="1"/>
  <c r="S99" i="1" s="1"/>
  <c r="H98" i="1"/>
  <c r="A98" i="1"/>
  <c r="T98" i="1" s="1"/>
  <c r="T97" i="1"/>
  <c r="H97" i="1"/>
  <c r="A97" i="1"/>
  <c r="S97" i="1" s="1"/>
  <c r="H96" i="1"/>
  <c r="A96" i="1"/>
  <c r="T96" i="1" s="1"/>
  <c r="T95" i="1"/>
  <c r="H95" i="1"/>
  <c r="A95" i="1"/>
  <c r="S95" i="1" s="1"/>
  <c r="H94" i="1"/>
  <c r="A94" i="1"/>
  <c r="T94" i="1" s="1"/>
  <c r="T93" i="1"/>
  <c r="H93" i="1"/>
  <c r="A93" i="1"/>
  <c r="S93" i="1" s="1"/>
  <c r="H92" i="1"/>
  <c r="A92" i="1"/>
  <c r="T92" i="1" s="1"/>
  <c r="T91" i="1"/>
  <c r="H91" i="1"/>
  <c r="A91" i="1"/>
  <c r="S91" i="1" s="1"/>
  <c r="H90" i="1"/>
  <c r="A90" i="1"/>
  <c r="T90" i="1" s="1"/>
  <c r="T89" i="1"/>
  <c r="H89" i="1"/>
  <c r="A89" i="1"/>
  <c r="S89" i="1" s="1"/>
  <c r="H88" i="1"/>
  <c r="A88" i="1"/>
  <c r="T88" i="1" s="1"/>
  <c r="T87" i="1"/>
  <c r="H87" i="1"/>
  <c r="A87" i="1"/>
  <c r="S87" i="1" s="1"/>
  <c r="H86" i="1"/>
  <c r="A86" i="1"/>
  <c r="T86" i="1" s="1"/>
  <c r="T85" i="1"/>
  <c r="H85" i="1"/>
  <c r="A85" i="1"/>
  <c r="S85" i="1" s="1"/>
  <c r="H84" i="1"/>
  <c r="A84" i="1"/>
  <c r="T84" i="1" s="1"/>
  <c r="T83" i="1"/>
  <c r="H83" i="1"/>
  <c r="A83" i="1"/>
  <c r="S83" i="1" s="1"/>
  <c r="H82" i="1"/>
  <c r="A82" i="1"/>
  <c r="T82" i="1" s="1"/>
  <c r="T81" i="1"/>
  <c r="H81" i="1"/>
  <c r="A81" i="1"/>
  <c r="S81" i="1" s="1"/>
  <c r="H80" i="1"/>
  <c r="A80" i="1"/>
  <c r="T80" i="1" s="1"/>
  <c r="T79" i="1"/>
  <c r="H79" i="1"/>
  <c r="A79" i="1"/>
  <c r="S79" i="1" s="1"/>
  <c r="H78" i="1"/>
  <c r="A78" i="1"/>
  <c r="T78" i="1" s="1"/>
  <c r="T77" i="1"/>
  <c r="H77" i="1"/>
  <c r="A77" i="1"/>
  <c r="S77" i="1" s="1"/>
  <c r="H76" i="1"/>
  <c r="A76" i="1"/>
  <c r="T76" i="1" s="1"/>
  <c r="T75" i="1"/>
  <c r="H75" i="1"/>
  <c r="A75" i="1"/>
  <c r="S75" i="1" s="1"/>
  <c r="H74" i="1"/>
  <c r="A74" i="1"/>
  <c r="T74" i="1" s="1"/>
  <c r="T73" i="1"/>
  <c r="H73" i="1"/>
  <c r="A73" i="1"/>
  <c r="S73" i="1" s="1"/>
  <c r="H72" i="1"/>
  <c r="A72" i="1"/>
  <c r="T72" i="1" s="1"/>
  <c r="T71" i="1"/>
  <c r="H71" i="1"/>
  <c r="A71" i="1"/>
  <c r="S71" i="1" s="1"/>
  <c r="H70" i="1"/>
  <c r="A70" i="1"/>
  <c r="T70" i="1" s="1"/>
  <c r="T69" i="1"/>
  <c r="H69" i="1"/>
  <c r="A69" i="1"/>
  <c r="S69" i="1" s="1"/>
  <c r="H68" i="1"/>
  <c r="A68" i="1"/>
  <c r="T68" i="1" s="1"/>
  <c r="T67" i="1"/>
  <c r="U67" i="1" s="1"/>
  <c r="S67" i="1"/>
  <c r="M67" i="1"/>
  <c r="L67" i="1"/>
  <c r="H67" i="1"/>
  <c r="H66" i="1"/>
  <c r="A66" i="1"/>
  <c r="T66" i="1" s="1"/>
  <c r="T65" i="1"/>
  <c r="U65" i="1" s="1"/>
  <c r="S65" i="1"/>
  <c r="M65" i="1"/>
  <c r="L65" i="1"/>
  <c r="H65" i="1"/>
  <c r="T64" i="1"/>
  <c r="U64" i="1" s="1"/>
  <c r="S64" i="1"/>
  <c r="M64" i="1"/>
  <c r="L64" i="1"/>
  <c r="H64" i="1"/>
  <c r="T63" i="1"/>
  <c r="U63" i="1" s="1"/>
  <c r="S63" i="1"/>
  <c r="M63" i="1"/>
  <c r="L63" i="1"/>
  <c r="H63" i="1"/>
  <c r="T62" i="1"/>
  <c r="S62" i="1"/>
  <c r="U62" i="1" s="1"/>
  <c r="M62" i="1"/>
  <c r="L62" i="1"/>
  <c r="H62" i="1"/>
  <c r="T61" i="1"/>
  <c r="S61" i="1"/>
  <c r="M61" i="1"/>
  <c r="L61" i="1"/>
  <c r="H61" i="1"/>
  <c r="T60" i="1"/>
  <c r="S60" i="1"/>
  <c r="M60" i="1"/>
  <c r="L60" i="1"/>
  <c r="H60" i="1"/>
  <c r="T59" i="1"/>
  <c r="S59" i="1"/>
  <c r="U59" i="1" s="1"/>
  <c r="M59" i="1"/>
  <c r="L59" i="1"/>
  <c r="H59" i="1"/>
  <c r="T58" i="1"/>
  <c r="U58" i="1" s="1"/>
  <c r="S58" i="1"/>
  <c r="M58" i="1"/>
  <c r="L58" i="1"/>
  <c r="H58" i="1"/>
  <c r="T57" i="1"/>
  <c r="U57" i="1" s="1"/>
  <c r="S57" i="1"/>
  <c r="M57" i="1"/>
  <c r="L57" i="1"/>
  <c r="H57" i="1"/>
  <c r="T56" i="1"/>
  <c r="U56" i="1" s="1"/>
  <c r="S56" i="1"/>
  <c r="M56" i="1"/>
  <c r="L56" i="1"/>
  <c r="H56" i="1"/>
  <c r="T55" i="1"/>
  <c r="S55" i="1"/>
  <c r="M55" i="1"/>
  <c r="L55" i="1"/>
  <c r="H55" i="1"/>
  <c r="T54" i="1"/>
  <c r="S54" i="1"/>
  <c r="U54" i="1" s="1"/>
  <c r="M54" i="1"/>
  <c r="L54" i="1"/>
  <c r="H54" i="1"/>
  <c r="T53" i="1"/>
  <c r="S53" i="1"/>
  <c r="M53" i="1"/>
  <c r="L53" i="1"/>
  <c r="H53" i="1"/>
  <c r="T52" i="1"/>
  <c r="S52" i="1"/>
  <c r="M52" i="1"/>
  <c r="L52" i="1"/>
  <c r="H52" i="1"/>
  <c r="T51" i="1"/>
  <c r="S51" i="1"/>
  <c r="U51" i="1" s="1"/>
  <c r="M51" i="1"/>
  <c r="L51" i="1"/>
  <c r="H51" i="1"/>
  <c r="T50" i="1"/>
  <c r="U50" i="1" s="1"/>
  <c r="S50" i="1"/>
  <c r="M50" i="1"/>
  <c r="L50" i="1"/>
  <c r="H50" i="1"/>
  <c r="T49" i="1"/>
  <c r="U49" i="1" s="1"/>
  <c r="S49" i="1"/>
  <c r="M49" i="1"/>
  <c r="L49" i="1"/>
  <c r="H49" i="1"/>
  <c r="T48" i="1"/>
  <c r="U48" i="1" s="1"/>
  <c r="S48" i="1"/>
  <c r="M48" i="1"/>
  <c r="L48" i="1"/>
  <c r="H48" i="1"/>
  <c r="T47" i="1"/>
  <c r="U47" i="1" s="1"/>
  <c r="S47" i="1"/>
  <c r="M47" i="1"/>
  <c r="L47" i="1"/>
  <c r="H47" i="1"/>
  <c r="U46" i="1"/>
  <c r="T46" i="1"/>
  <c r="S46" i="1"/>
  <c r="M46" i="1"/>
  <c r="L46" i="1"/>
  <c r="H46" i="1"/>
  <c r="T45" i="1"/>
  <c r="S45" i="1"/>
  <c r="M45" i="1"/>
  <c r="L45" i="1"/>
  <c r="H45" i="1"/>
  <c r="T44" i="1"/>
  <c r="S44" i="1"/>
  <c r="M44" i="1"/>
  <c r="L44" i="1"/>
  <c r="H44" i="1"/>
  <c r="T43" i="1"/>
  <c r="S43" i="1"/>
  <c r="U43" i="1" s="1"/>
  <c r="M43" i="1"/>
  <c r="L43" i="1"/>
  <c r="H43" i="1"/>
  <c r="T42" i="1"/>
  <c r="U42" i="1" s="1"/>
  <c r="S42" i="1"/>
  <c r="M42" i="1"/>
  <c r="L42" i="1"/>
  <c r="H42" i="1"/>
  <c r="T41" i="1"/>
  <c r="U41" i="1" s="1"/>
  <c r="S41" i="1"/>
  <c r="M41" i="1"/>
  <c r="L41" i="1"/>
  <c r="H41" i="1"/>
  <c r="T40" i="1"/>
  <c r="U40" i="1" s="1"/>
  <c r="S40" i="1"/>
  <c r="M40" i="1"/>
  <c r="L40" i="1"/>
  <c r="H40" i="1"/>
  <c r="T39" i="1"/>
  <c r="U39" i="1" s="1"/>
  <c r="S39" i="1"/>
  <c r="M39" i="1"/>
  <c r="L39" i="1"/>
  <c r="H39" i="1"/>
  <c r="U38" i="1"/>
  <c r="T38" i="1"/>
  <c r="S38" i="1"/>
  <c r="M38" i="1"/>
  <c r="L38" i="1"/>
  <c r="H38" i="1"/>
  <c r="T37" i="1"/>
  <c r="S37" i="1"/>
  <c r="M37" i="1"/>
  <c r="L37" i="1"/>
  <c r="H37" i="1"/>
  <c r="T36" i="1"/>
  <c r="S36" i="1"/>
  <c r="M36" i="1"/>
  <c r="L36" i="1"/>
  <c r="H36" i="1"/>
  <c r="T35" i="1"/>
  <c r="S35" i="1"/>
  <c r="U35" i="1" s="1"/>
  <c r="M35" i="1"/>
  <c r="L35" i="1"/>
  <c r="H35" i="1"/>
  <c r="T34" i="1"/>
  <c r="U34" i="1" s="1"/>
  <c r="S34" i="1"/>
  <c r="M34" i="1"/>
  <c r="L34" i="1"/>
  <c r="H34" i="1"/>
  <c r="T33" i="1"/>
  <c r="U33" i="1" s="1"/>
  <c r="S33" i="1"/>
  <c r="M33" i="1"/>
  <c r="L33" i="1"/>
  <c r="H33" i="1"/>
  <c r="T32" i="1"/>
  <c r="U32" i="1" s="1"/>
  <c r="S32" i="1"/>
  <c r="M32" i="1"/>
  <c r="L32" i="1"/>
  <c r="H32" i="1"/>
  <c r="T31" i="1"/>
  <c r="U31" i="1" s="1"/>
  <c r="S31" i="1"/>
  <c r="M31" i="1"/>
  <c r="L31" i="1"/>
  <c r="H31" i="1"/>
  <c r="U30" i="1"/>
  <c r="T30" i="1"/>
  <c r="S30" i="1"/>
  <c r="M30" i="1"/>
  <c r="L30" i="1"/>
  <c r="H30" i="1"/>
  <c r="T29" i="1"/>
  <c r="S29" i="1"/>
  <c r="M29" i="1"/>
  <c r="L29" i="1"/>
  <c r="H29" i="1"/>
  <c r="T28" i="1"/>
  <c r="S28" i="1"/>
  <c r="M28" i="1"/>
  <c r="L28" i="1"/>
  <c r="H28" i="1"/>
  <c r="T27" i="1"/>
  <c r="S27" i="1"/>
  <c r="U27" i="1" s="1"/>
  <c r="M27" i="1"/>
  <c r="L27" i="1"/>
  <c r="H27" i="1"/>
  <c r="T26" i="1"/>
  <c r="U26" i="1" s="1"/>
  <c r="S26" i="1"/>
  <c r="M26" i="1"/>
  <c r="L26" i="1"/>
  <c r="H26" i="1"/>
  <c r="T25" i="1"/>
  <c r="U25" i="1" s="1"/>
  <c r="S25" i="1"/>
  <c r="M25" i="1"/>
  <c r="L25" i="1"/>
  <c r="H25" i="1"/>
  <c r="T24" i="1"/>
  <c r="U24" i="1" s="1"/>
  <c r="S24" i="1"/>
  <c r="M24" i="1"/>
  <c r="L24" i="1"/>
  <c r="H24" i="1"/>
  <c r="T23" i="1"/>
  <c r="U23" i="1" s="1"/>
  <c r="S23" i="1"/>
  <c r="M23" i="1"/>
  <c r="L23" i="1"/>
  <c r="H23" i="1"/>
  <c r="T22" i="1"/>
  <c r="S22" i="1"/>
  <c r="U22" i="1" s="1"/>
  <c r="M22" i="1"/>
  <c r="L22" i="1"/>
  <c r="H22" i="1"/>
  <c r="T21" i="1"/>
  <c r="S21" i="1"/>
  <c r="M21" i="1"/>
  <c r="L21" i="1"/>
  <c r="H21" i="1"/>
  <c r="T20" i="1"/>
  <c r="S20" i="1"/>
  <c r="M20" i="1"/>
  <c r="L20" i="1"/>
  <c r="H20" i="1"/>
  <c r="T19" i="1"/>
  <c r="S19" i="1"/>
  <c r="U19" i="1" s="1"/>
  <c r="M19" i="1"/>
  <c r="L19" i="1"/>
  <c r="H19" i="1"/>
  <c r="T18" i="1"/>
  <c r="U18" i="1" s="1"/>
  <c r="S18" i="1"/>
  <c r="M18" i="1"/>
  <c r="L18" i="1"/>
  <c r="H18" i="1"/>
  <c r="T17" i="1"/>
  <c r="U17" i="1" s="1"/>
  <c r="S17" i="1"/>
  <c r="M17" i="1"/>
  <c r="L17" i="1"/>
  <c r="H17" i="1"/>
  <c r="T16" i="1"/>
  <c r="U16" i="1" s="1"/>
  <c r="S16" i="1"/>
  <c r="M16" i="1"/>
  <c r="L16" i="1"/>
  <c r="H16" i="1"/>
  <c r="T15" i="1"/>
  <c r="S15" i="1"/>
  <c r="M15" i="1"/>
  <c r="L15" i="1"/>
  <c r="H15" i="1"/>
  <c r="U14" i="1"/>
  <c r="T14" i="1"/>
  <c r="S14" i="1"/>
  <c r="M14" i="1"/>
  <c r="L14" i="1"/>
  <c r="H14" i="1"/>
  <c r="T13" i="1"/>
  <c r="S13" i="1"/>
  <c r="M13" i="1"/>
  <c r="L13" i="1"/>
  <c r="H13" i="1"/>
  <c r="T12" i="1"/>
  <c r="S12" i="1"/>
  <c r="M12" i="1"/>
  <c r="L12" i="1"/>
  <c r="H12" i="1"/>
  <c r="T11" i="1"/>
  <c r="S11" i="1"/>
  <c r="U11" i="1" s="1"/>
  <c r="M11" i="1"/>
  <c r="L11" i="1"/>
  <c r="H11" i="1"/>
  <c r="T10" i="1"/>
  <c r="U10" i="1" s="1"/>
  <c r="S10" i="1"/>
  <c r="M10" i="1"/>
  <c r="L10" i="1"/>
  <c r="H10" i="1"/>
  <c r="T9" i="1"/>
  <c r="U9" i="1" s="1"/>
  <c r="S9" i="1"/>
  <c r="M9" i="1"/>
  <c r="L9" i="1"/>
  <c r="H9" i="1"/>
  <c r="T8" i="1"/>
  <c r="U8" i="1" s="1"/>
  <c r="S8" i="1"/>
  <c r="M8" i="1"/>
  <c r="L8" i="1"/>
  <c r="H8" i="1"/>
  <c r="T7" i="1"/>
  <c r="S7" i="1"/>
  <c r="M7" i="1"/>
  <c r="L7" i="1"/>
  <c r="H7" i="1"/>
  <c r="T6" i="1"/>
  <c r="S6" i="1"/>
  <c r="U6" i="1" s="1"/>
  <c r="M6" i="1"/>
  <c r="L6" i="1"/>
  <c r="H6" i="1"/>
  <c r="T5" i="1"/>
  <c r="S5" i="1"/>
  <c r="M5" i="1"/>
  <c r="L5" i="1"/>
  <c r="H5" i="1"/>
  <c r="T4" i="1"/>
  <c r="S4" i="1"/>
  <c r="M4" i="1"/>
  <c r="L4" i="1"/>
  <c r="H4" i="1"/>
  <c r="T3" i="1"/>
  <c r="S3" i="1"/>
  <c r="U3" i="1" s="1"/>
  <c r="M3" i="1"/>
  <c r="L3" i="1"/>
  <c r="H3" i="1"/>
  <c r="T2" i="1"/>
  <c r="U2" i="1" s="1"/>
  <c r="S2" i="1"/>
  <c r="M2" i="1"/>
  <c r="L2" i="1"/>
  <c r="H2" i="1"/>
  <c r="U77" i="1" l="1"/>
  <c r="U71" i="1"/>
  <c r="U15" i="1"/>
  <c r="U20" i="1"/>
  <c r="U29" i="1"/>
  <c r="U52" i="1"/>
  <c r="U61" i="1"/>
  <c r="U73" i="1"/>
  <c r="U75" i="1"/>
  <c r="U5" i="1"/>
  <c r="U28" i="1"/>
  <c r="U37" i="1"/>
  <c r="U55" i="1"/>
  <c r="U60" i="1"/>
  <c r="T107" i="1"/>
  <c r="U107" i="1" s="1"/>
  <c r="U69" i="1"/>
  <c r="U79" i="1"/>
  <c r="U85" i="1"/>
  <c r="U91" i="1"/>
  <c r="U93" i="1"/>
  <c r="U95" i="1"/>
  <c r="U97" i="1"/>
  <c r="U99" i="1"/>
  <c r="U101" i="1"/>
  <c r="U103" i="1"/>
  <c r="U105" i="1"/>
  <c r="U4" i="1"/>
  <c r="U13" i="1"/>
  <c r="U36" i="1"/>
  <c r="U45" i="1"/>
  <c r="U66" i="1"/>
  <c r="U81" i="1"/>
  <c r="U89" i="1"/>
  <c r="S66" i="1"/>
  <c r="U83" i="1"/>
  <c r="U87" i="1"/>
  <c r="U7" i="1"/>
  <c r="U12" i="1"/>
  <c r="U21" i="1"/>
  <c r="U44" i="1"/>
  <c r="U53" i="1"/>
  <c r="U72" i="1"/>
  <c r="U90" i="1"/>
  <c r="S111" i="1"/>
  <c r="U111" i="1" s="1"/>
  <c r="S68" i="1"/>
  <c r="U68" i="1" s="1"/>
  <c r="S72" i="1"/>
  <c r="S76" i="1"/>
  <c r="U76" i="1" s="1"/>
  <c r="S80" i="1"/>
  <c r="U80" i="1" s="1"/>
  <c r="S84" i="1"/>
  <c r="U84" i="1" s="1"/>
  <c r="S88" i="1"/>
  <c r="U88" i="1" s="1"/>
  <c r="S92" i="1"/>
  <c r="U92" i="1" s="1"/>
  <c r="S96" i="1"/>
  <c r="U96" i="1" s="1"/>
  <c r="S100" i="1"/>
  <c r="U100" i="1" s="1"/>
  <c r="S104" i="1"/>
  <c r="U104" i="1" s="1"/>
  <c r="S110" i="1"/>
  <c r="U110" i="1" s="1"/>
  <c r="S109" i="1"/>
  <c r="U109" i="1" s="1"/>
  <c r="S113" i="1"/>
  <c r="U113" i="1" s="1"/>
  <c r="S70" i="1"/>
  <c r="U70" i="1" s="1"/>
  <c r="S74" i="1"/>
  <c r="U74" i="1" s="1"/>
  <c r="S78" i="1"/>
  <c r="U78" i="1" s="1"/>
  <c r="S82" i="1"/>
  <c r="U82" i="1" s="1"/>
  <c r="S86" i="1"/>
  <c r="U86" i="1" s="1"/>
  <c r="S90" i="1"/>
  <c r="S94" i="1"/>
  <c r="U94" i="1" s="1"/>
  <c r="S98" i="1"/>
  <c r="U98" i="1" s="1"/>
  <c r="S102" i="1"/>
  <c r="U102" i="1" s="1"/>
  <c r="S112" i="1"/>
  <c r="U112" i="1" s="1"/>
</calcChain>
</file>

<file path=xl/sharedStrings.xml><?xml version="1.0" encoding="utf-8"?>
<sst xmlns="http://schemas.openxmlformats.org/spreadsheetml/2006/main" count="473" uniqueCount="310">
  <si>
    <t>CHU de LILLE</t>
  </si>
  <si>
    <t>DGF</t>
  </si>
  <si>
    <t>CHU d'Amiens</t>
  </si>
  <si>
    <t>CH de VALENCIENNES</t>
  </si>
  <si>
    <t>CH de ROUBAIX</t>
  </si>
  <si>
    <t>CH de LENS</t>
  </si>
  <si>
    <t/>
  </si>
  <si>
    <t>CH de Saint Quentin</t>
  </si>
  <si>
    <t>CH de  BOULOGNE</t>
  </si>
  <si>
    <t>CH de DUNKERQUE</t>
  </si>
  <si>
    <t>CH d'ARRAS</t>
  </si>
  <si>
    <t>Groupement Hospitalier Public du Sud de l'Oise</t>
  </si>
  <si>
    <t>CH de Beauvais</t>
  </si>
  <si>
    <t>CH Intercommunal Compiègne-Noyon</t>
  </si>
  <si>
    <t>CH de  DOUAI</t>
  </si>
  <si>
    <t>GCS GHICL - St-Philibert</t>
  </si>
  <si>
    <t>CH de BETHUNE-BEUVRY</t>
  </si>
  <si>
    <t>GCS GHICL - St-Vincent</t>
  </si>
  <si>
    <t>CH de TOURCOING</t>
  </si>
  <si>
    <t>CH de CALAIS</t>
  </si>
  <si>
    <t>Centre OSCAR LAMBRET LILLE</t>
  </si>
  <si>
    <t>CH de Soissons</t>
  </si>
  <si>
    <t>CH de SAMBRE-AVESNOIS</t>
  </si>
  <si>
    <t>CH de CAMBRAI</t>
  </si>
  <si>
    <t>CH d'Abbeville</t>
  </si>
  <si>
    <t>CH de la REGION DE SAINT-OMER</t>
  </si>
  <si>
    <t>Groupe Hospitalier SECLIN CARVIN</t>
  </si>
  <si>
    <t>Polyclinique d'Hénin Beaumont</t>
  </si>
  <si>
    <t>CH d'ARMENTIERES</t>
  </si>
  <si>
    <t>CH de MONTREUIL</t>
  </si>
  <si>
    <t>CH de Laon</t>
  </si>
  <si>
    <t>CH de DENAIN</t>
  </si>
  <si>
    <t>Polyclinique Divion</t>
  </si>
  <si>
    <t>CH de Château-Thierry</t>
  </si>
  <si>
    <t>Etablissement Berck Hopale</t>
  </si>
  <si>
    <t>CH de Chauny</t>
  </si>
  <si>
    <t>CH d'HAZEBROUCK</t>
  </si>
  <si>
    <t>GCS GHICL - Ste Marie</t>
  </si>
  <si>
    <t>CH de FOURMIES</t>
  </si>
  <si>
    <t>CH de Péronne</t>
  </si>
  <si>
    <t>Clinique Teissier</t>
  </si>
  <si>
    <t>Centre Médico-Chirurgical des Jockeys</t>
  </si>
  <si>
    <t>CH de Clermont</t>
  </si>
  <si>
    <t>CH de LE CATEAU</t>
  </si>
  <si>
    <t>Maison Médicale JEAN XXIII</t>
  </si>
  <si>
    <t>HÔPITAL DE RIAUMONT</t>
  </si>
  <si>
    <t>POLYCLINIQUE DE GRANDE SYNTHE</t>
  </si>
  <si>
    <t>CH DE DOULLENS</t>
  </si>
  <si>
    <t>CH HENIN-BEAUMONT</t>
  </si>
  <si>
    <t>CH LE QUESNOY</t>
  </si>
  <si>
    <t>CHIC MONTDIDIER-ROYE</t>
  </si>
  <si>
    <t>CH DE SAINT - AMAND</t>
  </si>
  <si>
    <t>CH BRISSET HIRSON</t>
  </si>
  <si>
    <t>CH D'AVESNES</t>
  </si>
  <si>
    <t>CH DE GUISE</t>
  </si>
  <si>
    <t>CH GERONTOLOGIQUE</t>
  </si>
  <si>
    <t>CH WATTRELOS</t>
  </si>
  <si>
    <t>CH SOMAIN</t>
  </si>
  <si>
    <t>CH DE BAILLEUL</t>
  </si>
  <si>
    <t>CH DE CORBIE</t>
  </si>
  <si>
    <t>CH DE HAM</t>
  </si>
  <si>
    <t>CH DE VERVINS</t>
  </si>
  <si>
    <t>CHIC DE LA BAIE DE SOMME</t>
  </si>
  <si>
    <t>CH NOUVION EN THIERACHE</t>
  </si>
  <si>
    <t>CH D'ALBERT</t>
  </si>
  <si>
    <t>CH DE CHAUMONT EN VEXIN</t>
  </si>
  <si>
    <t>POLYCLINIQUE DU TERNOIS</t>
  </si>
  <si>
    <t>OQN</t>
  </si>
  <si>
    <t>CH FELLERIES LIESSIES</t>
  </si>
  <si>
    <t>HOPITAL PRIVÉ LE BOIS</t>
  </si>
  <si>
    <t>HOPITAL PRIVE LA LOUVIERE</t>
  </si>
  <si>
    <t>HOPITAL PRIVE DE BOIS BERNARD</t>
  </si>
  <si>
    <t>POLYCLINIQUE VAUBAN</t>
  </si>
  <si>
    <t>POLYCLINIQUE SAINT CÔME</t>
  </si>
  <si>
    <t>CLINIQUE VICTOR PAUCHET DE BUTLER</t>
  </si>
  <si>
    <t>CENTRE MCO COTE D'OPALE</t>
  </si>
  <si>
    <t>HOPITAL PRIVE ARRAS LES BONNETTES</t>
  </si>
  <si>
    <t>HOPITAL PRIVE DE VILLENEUVE D'ASCQ</t>
  </si>
  <si>
    <t>POLYCLINIQUE DU PARC</t>
  </si>
  <si>
    <t>HOPITAL PRIVE SAINT CLAUDE</t>
  </si>
  <si>
    <t>CLINIQUE LILLE SUD</t>
  </si>
  <si>
    <t>CLINIQUE ANNE ARTOIS</t>
  </si>
  <si>
    <t>POLYCLINIQUE DE PICARDIE</t>
  </si>
  <si>
    <t>SA CLINIQUE SAINTE ISABELLE</t>
  </si>
  <si>
    <t>CLINIQUE SAINT AME</t>
  </si>
  <si>
    <t>CLINIQUE DES 2 CAPS</t>
  </si>
  <si>
    <t>CLINIQUE DU SPORT ET D'ORTHOPEDIE</t>
  </si>
  <si>
    <t>CLINIQUE CHIRURGICALE DE SAINT-OMER</t>
  </si>
  <si>
    <t>CLINIQUE DE FLANDRE</t>
  </si>
  <si>
    <t>CLINIQUE DU PARC SAINT-LAZARE</t>
  </si>
  <si>
    <t>CLINIQUE DE LA VICTOIRE</t>
  </si>
  <si>
    <t>SAS DE CARDIOLOGIES ET URGENCES</t>
  </si>
  <si>
    <t>CLINIQUE DE L'EUROPE</t>
  </si>
  <si>
    <t>INSTITUT OPHTALMIQUE</t>
  </si>
  <si>
    <t>POLYCLINIQUE DU VAL DE SAMBRE</t>
  </si>
  <si>
    <t>NOUVELLE CLINIQUE VILLETTE SA</t>
  </si>
  <si>
    <t>SARL CLINIQUE DU PARC</t>
  </si>
  <si>
    <t>POLYCLINIQUE DE LA THIÉRACHE</t>
  </si>
  <si>
    <t>SAS CENTRE CHIRURGICAL DE CHANTILLY</t>
  </si>
  <si>
    <t>CLINIQUE AMBROISE PARE</t>
  </si>
  <si>
    <t>CLINIQUE COURLANCY SOISSONS</t>
  </si>
  <si>
    <t>CLINIQUE DES ACACIAS</t>
  </si>
  <si>
    <t>CLINIQUE DU CAMBRESIS</t>
  </si>
  <si>
    <t>CENTRE LEONARD DE VINCI</t>
  </si>
  <si>
    <t>CLINIQUE DES HETRES</t>
  </si>
  <si>
    <t>IOP SOPP AMIENS</t>
  </si>
  <si>
    <t>SAS CLINIQUE DE VILLENEUVE D'ASCQ</t>
  </si>
  <si>
    <t>SAINT ROCH CHIRURGIE</t>
  </si>
  <si>
    <t>NOUVELLE CLINIQUE DES DENTELLIERES</t>
  </si>
  <si>
    <t>CLINIQUE DE LA MITTERIE</t>
  </si>
  <si>
    <t>CENTRE CHIRURGICAL</t>
  </si>
  <si>
    <t>SAS CLINIQUE CHIR. DES 7 VALLEES</t>
  </si>
  <si>
    <t>CLINIQUE DU VALOIS</t>
  </si>
  <si>
    <t>CLINIQUE DU VAL DE LYS</t>
  </si>
  <si>
    <t>590780193</t>
  </si>
  <si>
    <t>590780193-CH Régional Universitaire de LILLE</t>
  </si>
  <si>
    <t>800000044</t>
  </si>
  <si>
    <t>800000044-CH Universitaire d'Amiens</t>
  </si>
  <si>
    <t>590782215</t>
  </si>
  <si>
    <t>590782215-CH de VALENCIENNES</t>
  </si>
  <si>
    <t>590782421</t>
  </si>
  <si>
    <t>590782421-CH de ROUBAIX</t>
  </si>
  <si>
    <t>620100685</t>
  </si>
  <si>
    <t>620100685-CH de LENS</t>
  </si>
  <si>
    <t>020000063</t>
  </si>
  <si>
    <t>020000063-CH de Saint Quentin</t>
  </si>
  <si>
    <t>620103440</t>
  </si>
  <si>
    <t>620103440-CH de  BOULOGNE</t>
  </si>
  <si>
    <t>590781415</t>
  </si>
  <si>
    <t>590781415-CH de DUNKERQUE</t>
  </si>
  <si>
    <t>620100057</t>
  </si>
  <si>
    <t>620100057-CH d'ARRAS</t>
  </si>
  <si>
    <t>600101984</t>
  </si>
  <si>
    <t>600101984-Groupement Hospitalier Public du Sud de l'Oise</t>
  </si>
  <si>
    <t>600100713</t>
  </si>
  <si>
    <t>600100713-CH de Beauvais</t>
  </si>
  <si>
    <t>600100721</t>
  </si>
  <si>
    <t>600100721-CH Intercommunal Compiègne-Noyon</t>
  </si>
  <si>
    <t>590783239</t>
  </si>
  <si>
    <t>590783239-CH de  DOUAI</t>
  </si>
  <si>
    <t>590780284</t>
  </si>
  <si>
    <t>590780284-GCS GHICL - St-Philibert</t>
  </si>
  <si>
    <t>620100651</t>
  </si>
  <si>
    <t>620100651-CH de BETHUNE-BEUVRY</t>
  </si>
  <si>
    <t>590797353</t>
  </si>
  <si>
    <t>590797353-GCS GHICL - St-Vincent</t>
  </si>
  <si>
    <t>590781902</t>
  </si>
  <si>
    <t>590781902-CH de TOURCOING</t>
  </si>
  <si>
    <t>620101337</t>
  </si>
  <si>
    <t>620101337-CH de CALAIS</t>
  </si>
  <si>
    <t>590000188</t>
  </si>
  <si>
    <t>590000188-Centre de Lutte Contre le Cancer - OSCAR LAMBRET LILLE</t>
  </si>
  <si>
    <t>020000261</t>
  </si>
  <si>
    <t>020000261-CH de Soissons</t>
  </si>
  <si>
    <t>590781803</t>
  </si>
  <si>
    <t>590781803-CH de SAMBRE-AVESNOIS</t>
  </si>
  <si>
    <t>590781605</t>
  </si>
  <si>
    <t>590781605-CH de CAMBRAI</t>
  </si>
  <si>
    <t>800000028</t>
  </si>
  <si>
    <t>800000028-CH d'Abbeville</t>
  </si>
  <si>
    <t>620101360</t>
  </si>
  <si>
    <t>620101360-CH de la REGION DE SAINT-OMER</t>
  </si>
  <si>
    <t>590780227</t>
  </si>
  <si>
    <t>590780227-Groupe Hospitalier SECLIN CARVIN</t>
  </si>
  <si>
    <t>620003376</t>
  </si>
  <si>
    <t>620003376-Polyclinique Médicale Chirurgicale d'Hénin Beaumont</t>
  </si>
  <si>
    <t>590782637</t>
  </si>
  <si>
    <t>590782637-CH d'ARMENTIERES</t>
  </si>
  <si>
    <t>620103432</t>
  </si>
  <si>
    <t>620103432-CH de l'Arrondissement de MONTREUIL</t>
  </si>
  <si>
    <t>020000253</t>
  </si>
  <si>
    <t>020000253-CH de Laon</t>
  </si>
  <si>
    <t>590782165</t>
  </si>
  <si>
    <t>590782165-CH de DENAIN</t>
  </si>
  <si>
    <t>620025346</t>
  </si>
  <si>
    <t>620025346-Polyclinique Divion</t>
  </si>
  <si>
    <t>020004404</t>
  </si>
  <si>
    <t>020004404-CH de Château-Thierry</t>
  </si>
  <si>
    <t>620000026</t>
  </si>
  <si>
    <t>620000026-Etablissement Berck Hopale</t>
  </si>
  <si>
    <t>020000287</t>
  </si>
  <si>
    <t>020000287-CH de Chauny</t>
  </si>
  <si>
    <t>590782652</t>
  </si>
  <si>
    <t>590782652-CH d'HAZEBROUCK</t>
  </si>
  <si>
    <t>590052056</t>
  </si>
  <si>
    <t>590052056-GCS GHICL - Ste Marie</t>
  </si>
  <si>
    <t>590781662</t>
  </si>
  <si>
    <t>590781662-CH de FOURMIES</t>
  </si>
  <si>
    <t>800000093</t>
  </si>
  <si>
    <t>800000093-CH de Péronne</t>
  </si>
  <si>
    <t>590785374</t>
  </si>
  <si>
    <t>590785374-Clinique Teissier</t>
  </si>
  <si>
    <t>600100168</t>
  </si>
  <si>
    <t>600100168-Centre Médico-Chirurgical des Jockeys</t>
  </si>
  <si>
    <t>600100648</t>
  </si>
  <si>
    <t>600100648-CH de Clermont</t>
  </si>
  <si>
    <t>590781621</t>
  </si>
  <si>
    <t>590781621-CH de LE CATEAU</t>
  </si>
  <si>
    <t>590049565</t>
  </si>
  <si>
    <t>590049565-Maison Médicale JEAN XXIII</t>
  </si>
  <si>
    <t>620003350</t>
  </si>
  <si>
    <t>620003350-HÔPITAL DE RIAUMONT</t>
  </si>
  <si>
    <t>590001749</t>
  </si>
  <si>
    <t>590001749-POLYCLINIQUE DE GRANDE SYNTHE</t>
  </si>
  <si>
    <t>800000069</t>
  </si>
  <si>
    <t>800000069-CH DE DOULLENS</t>
  </si>
  <si>
    <t>620100677</t>
  </si>
  <si>
    <t>620100677-CH HENIN-BEAUMONT</t>
  </si>
  <si>
    <t>590781670</t>
  </si>
  <si>
    <t>590781670-CH LE QUESNOY</t>
  </si>
  <si>
    <t>800000085</t>
  </si>
  <si>
    <t>800000085-CHIC MONTDIDIER-ROYE</t>
  </si>
  <si>
    <t>590000600</t>
  </si>
  <si>
    <t>590000600-CH DE SAINT - AMAND</t>
  </si>
  <si>
    <t>020004495</t>
  </si>
  <si>
    <t>020004495-CH BRISSET HIRSON</t>
  </si>
  <si>
    <t>590781795</t>
  </si>
  <si>
    <t>590781795-CH D'AVESNES</t>
  </si>
  <si>
    <t>020000022</t>
  </si>
  <si>
    <t>020000022-CH DE GUISE</t>
  </si>
  <si>
    <t>020000048</t>
  </si>
  <si>
    <t>020000048-CH GERONTOLOGIQUE</t>
  </si>
  <si>
    <t>590782439</t>
  </si>
  <si>
    <t>590782439-CH WATTRELOS</t>
  </si>
  <si>
    <t>590780052</t>
  </si>
  <si>
    <t>590780052-CH SOMAIN</t>
  </si>
  <si>
    <t>590782645</t>
  </si>
  <si>
    <t>590782645-CH DE BAILLEUL</t>
  </si>
  <si>
    <t>800000051</t>
  </si>
  <si>
    <t>800000051-CH DE CORBIE</t>
  </si>
  <si>
    <t>800000077</t>
  </si>
  <si>
    <t>800000077-CH DE HAM</t>
  </si>
  <si>
    <t>020000071</t>
  </si>
  <si>
    <t>020000071-CH DE VERVINS</t>
  </si>
  <si>
    <t>800000135</t>
  </si>
  <si>
    <t>800000135-CHIC DE LA BAIE DE SOMME</t>
  </si>
  <si>
    <t>020000055</t>
  </si>
  <si>
    <t>020000055-CH NOUVION EN THIERACHE</t>
  </si>
  <si>
    <t>800000036</t>
  </si>
  <si>
    <t>800000036-CH D'ALBERT</t>
  </si>
  <si>
    <t>600100572</t>
  </si>
  <si>
    <t>600100572-CH DE CHAUMONT EN VEXIN</t>
  </si>
  <si>
    <t>620105940-POLYCLINIQUE DU TERNOIS</t>
  </si>
  <si>
    <t>590781811</t>
  </si>
  <si>
    <t>590781811-CH FELLERIES LIESSIES</t>
  </si>
  <si>
    <t>590780268-HOPITAL PRIVÉ LE BOIS</t>
  </si>
  <si>
    <t>590780383-HOPITAL PRIVE LA LOUVIERE</t>
  </si>
  <si>
    <t>620101501-HOPITAL PRIVE DE BOIS BERNARD</t>
  </si>
  <si>
    <t>590008041-POLYCLINIQUE VAUBAN</t>
  </si>
  <si>
    <t>600100754-POLYCLINIQUE SAINT CÔME</t>
  </si>
  <si>
    <t>800009920-CLINIQUE VICTOR PAUCHET DE BUTLER</t>
  </si>
  <si>
    <t>620118513-CENTRE MCO COTE D'OPALE</t>
  </si>
  <si>
    <t>620100099-HOPITAL PRIVE ARRAS LES BONNETTES</t>
  </si>
  <si>
    <t>590782553-HOPITAL PRIVE DE VILLENEUVE D'ASCQ</t>
  </si>
  <si>
    <t>590782298-POLYCLINIQUE DU PARC</t>
  </si>
  <si>
    <t>020010047-HOPITAL PRIVE SAINT CLAUDE</t>
  </si>
  <si>
    <t>590780250-CLINIQUE LILLE SUD</t>
  </si>
  <si>
    <t>620100735-CLINIQUE ANNE ARTOIS</t>
  </si>
  <si>
    <t>800009466-POLYCLINIQUE DE PICARDIE</t>
  </si>
  <si>
    <t>800002503-SA CLINIQUE SAINTE ISABELLE</t>
  </si>
  <si>
    <t>590816310-CLINIQUE SAINT AME</t>
  </si>
  <si>
    <t>620101311-CLINIQUE DES 2 CAPS</t>
  </si>
  <si>
    <t>590781951-CLINIQUE DU SPORT ET D'ORTHOPEDIE</t>
  </si>
  <si>
    <t>620006049-CLINIQUE CHIRURGICALE DE SAINT-OMER</t>
  </si>
  <si>
    <t>590815056-CLINIQUE DE FLANDRE</t>
  </si>
  <si>
    <t>600110175-CLINIQUE DU PARC SAINT-LAZARE</t>
  </si>
  <si>
    <t>590817458-CLINIQUE DE LA VICTOIRE</t>
  </si>
  <si>
    <t>800015729-SAS DE CARDIOLOGIES ET URGENCES</t>
  </si>
  <si>
    <t>800013179-CLINIQUE DE L'EUROPE</t>
  </si>
  <si>
    <t>590780060-INSTITUT OPHTALMIQUE</t>
  </si>
  <si>
    <t>590813507-POLYCLINIQUE DU VAL DE SAMBRE</t>
  </si>
  <si>
    <t>590813382-NOUVELLE CLINIQUE VILLETTE SA</t>
  </si>
  <si>
    <t>590788964-SARL CLINIQUE DU PARC</t>
  </si>
  <si>
    <t>590006896-POLYCLINIQUE DE LA THIÉRACHE</t>
  </si>
  <si>
    <t>600010862-SAS CENTRE CHIRURGICAL DE CHANTILLY</t>
  </si>
  <si>
    <t>590780342-CLINIQUE AMBROISE PARE</t>
  </si>
  <si>
    <t>620100750-CLINIQUE AMBROISE PARE</t>
  </si>
  <si>
    <t>020000360-CLINIQUE COURLANCY SOISSONS</t>
  </si>
  <si>
    <t>620100487-CLINIQUE DES ACACIAS</t>
  </si>
  <si>
    <t>590781571-CLINIQUE DU CAMBRESIS</t>
  </si>
  <si>
    <t>590780094-CENTRE LEONARD DE VINCI</t>
  </si>
  <si>
    <t>590813176-CLINIQUE DES HETRES</t>
  </si>
  <si>
    <t>800018491-IOP SOPP AMIENS</t>
  </si>
  <si>
    <t>590782546-SAS CLINIQUE DE VILLENEUVE D'ASCQ</t>
  </si>
  <si>
    <t>590790655-SAINT ROCH CHIRURGIE</t>
  </si>
  <si>
    <t>590782256-NOUVELLE CLINIQUE DES DENTELLIERES</t>
  </si>
  <si>
    <t>590806360-CLINIQUE DE LA MITTERIE</t>
  </si>
  <si>
    <t>600013999-CENTRE CHIRURGICAL</t>
  </si>
  <si>
    <t>620116046-SAS CLINIQUE CHIR. DES 7 VALLEES</t>
  </si>
  <si>
    <t>600100184-CLINIQUE DU VALOIS</t>
  </si>
  <si>
    <t>590817839-CLINIQUE DU VAL DE LYS</t>
  </si>
  <si>
    <t>finess</t>
  </si>
  <si>
    <t>vide</t>
  </si>
  <si>
    <t>finess_rs</t>
  </si>
  <si>
    <t>rs</t>
  </si>
  <si>
    <t>statut</t>
  </si>
  <si>
    <t>hprox</t>
  </si>
  <si>
    <t>label_statut</t>
  </si>
  <si>
    <t>valo_2022</t>
  </si>
  <si>
    <t>valo_2023</t>
  </si>
  <si>
    <t>valo23_m7</t>
  </si>
  <si>
    <t>valo24_m7</t>
  </si>
  <si>
    <t>ecart_valo_m7</t>
  </si>
  <si>
    <t>vol_sej_hors_GHSi_22</t>
  </si>
  <si>
    <t>vol_sej_hors_GHSi_23</t>
  </si>
  <si>
    <t>nb_sej_23_m7</t>
  </si>
  <si>
    <t>nb_sej_24_m7</t>
  </si>
  <si>
    <t>evo_m7</t>
  </si>
  <si>
    <t>regul_ass_mal_23</t>
  </si>
  <si>
    <t>Mnt_ref_23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</si>
</sst>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_-* #,##0.00_-;\-* #,##0.00_-;_-* &quot;-&quot;??_-;_-@_-"/>
    <numFmt numFmtId="168" formatCode="0.0%"/>
    <numFmt numFmtId="169" formatCode="#,##0\ &quot;€&quot;"/>
    <numFmt numFmtId="170" formatCode="_-* #,##0\ &quot;€&quot;_-;\-* #,##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4">
    <xf numFmtId="0" fontId="0" fillId="0" borderId="0" xfId="0"/>
    <xf numFmtId="168" fontId="17" fillId="0" borderId="0" xfId="0" applyNumberFormat="1" applyFont="1" applyAlignment="1">
      <alignment horizontal="right"/>
    </xf>
    <xf numFmtId="170" fontId="17" fillId="0" borderId="0" xfId="0" applyNumberFormat="1" applyFont="1" applyAlignment="1">
      <alignment horizontal="right"/>
    </xf>
    <xf numFmtId="169" fontId="17" fillId="0" borderId="0" xfId="0" applyNumberFormat="1" applyFont="1" applyAlignment="1">
      <alignment horizontal="right"/>
    </xf>
    <xf numFmtId="168" fontId="17" fillId="0" borderId="0" xfId="0" applyNumberFormat="1" applyFont="1" applyAlignment="1">
      <alignment horizontal="center"/>
    </xf>
    <xf numFmtId="169" fontId="0" fillId="0" borderId="0" xfId="0" applyNumberFormat="1"/>
    <xf numFmtId="0" fontId="0" fillId="0" borderId="0" xfId="0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7" fillId="0" borderId="10" xfId="0" applyFont="1" applyBorder="1" applyAlignment="1">
      <alignment horizontal="left"/>
    </xf>
    <xf numFmtId="168" fontId="17" fillId="0" borderId="10" xfId="0" applyNumberFormat="1" applyFont="1" applyBorder="1" applyAlignment="1">
      <alignment horizontal="center"/>
    </xf>
    <xf numFmtId="169" fontId="0" fillId="0" borderId="10" xfId="0" applyNumberFormat="1" applyBorder="1"/>
    <xf numFmtId="168" fontId="0" fillId="0" borderId="0" xfId="1" applyNumberFormat="1" applyFont="1" applyFill="1" applyBorder="1" applyAlignment="1">
      <alignment horizontal="center"/>
    </xf>
    <xf numFmtId="168" fontId="0" fillId="0" borderId="10" xfId="1" applyNumberFormat="1" applyFont="1" applyFill="1" applyBorder="1" applyAlignment="1">
      <alignment horizontal="center"/>
    </xf>
    <xf numFmtId="169" fontId="17" fillId="0" borderId="10" xfId="0" applyNumberFormat="1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17" fillId="0" borderId="0" xfId="1" applyFont="1" applyBorder="1" applyAlignment="1">
      <alignment horizontal="center"/>
    </xf>
    <xf numFmtId="9" fontId="17" fillId="0" borderId="10" xfId="1" applyFont="1" applyBorder="1" applyAlignment="1">
      <alignment horizontal="center"/>
    </xf>
    <xf numFmtId="168" fontId="17" fillId="0" borderId="10" xfId="0" applyNumberFormat="1" applyFont="1" applyBorder="1" applyAlignment="1">
      <alignment horizontal="right"/>
    </xf>
    <xf numFmtId="169" fontId="17" fillId="0" borderId="11" xfId="0" applyNumberFormat="1" applyFont="1" applyBorder="1" applyAlignment="1">
      <alignment horizontal="right"/>
    </xf>
    <xf numFmtId="170" fontId="17" fillId="0" borderId="10" xfId="0" applyNumberFormat="1" applyFont="1" applyBorder="1" applyAlignment="1">
      <alignment horizontal="right"/>
    </xf>
  </cellXfs>
  <cellStyles count="45">
    <cellStyle name="20 % - Accent1" xfId="19" builtinId="30" customBuiltin="1"/>
    <cellStyle name="20 % - Accent2" xfId="22" builtinId="34" customBuiltin="1"/>
    <cellStyle name="20 % - Accent3" xfId="25" builtinId="38" customBuiltin="1"/>
    <cellStyle name="20 % - Accent4" xfId="28" builtinId="42" customBuiltin="1"/>
    <cellStyle name="20 % - Accent5" xfId="31" builtinId="46" customBuiltin="1"/>
    <cellStyle name="20 % - Accent6" xfId="34" builtinId="50" customBuiltin="1"/>
    <cellStyle name="40 % - Accent1" xfId="20" builtinId="31" customBuiltin="1"/>
    <cellStyle name="40 % - Accent2" xfId="23" builtinId="35" customBuiltin="1"/>
    <cellStyle name="40 % - Accent3" xfId="26" builtinId="39" customBuiltin="1"/>
    <cellStyle name="40 % - Accent4" xfId="29" builtinId="43" customBuiltin="1"/>
    <cellStyle name="40 % - Accent5" xfId="32" builtinId="47" customBuiltin="1"/>
    <cellStyle name="40 % - Accent6" xfId="35" builtinId="51" customBuiltin="1"/>
    <cellStyle name="60 % - Accent1 2" xfId="37" xr:uid="{92133665-02AC-4C9D-A74D-7C95F9C610E7}"/>
    <cellStyle name="60 % - Accent2 2" xfId="38" xr:uid="{77A5F951-2762-4770-8DBF-74CA4C0A8D52}"/>
    <cellStyle name="60 % - Accent3 2" xfId="39" xr:uid="{C61A74D4-1349-47FE-91BE-C001FCEA1C77}"/>
    <cellStyle name="60 % - Accent4 2" xfId="40" xr:uid="{4510C8F6-0E4E-4E47-AF59-85AB70C31E94}"/>
    <cellStyle name="60 % - Accent5 2" xfId="41" xr:uid="{D5F763C4-E27D-448F-9EE9-BEF42AC458E3}"/>
    <cellStyle name="60 % - Accent6 2" xfId="42" xr:uid="{2396B96C-6052-4F59-8176-D0E4331263E3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8" builtinId="27" customBuiltin="1"/>
    <cellStyle name="Milliers 2" xfId="43" xr:uid="{56025DF3-00EC-4322-996C-DC9A759AE65D}"/>
    <cellStyle name="Milliers 3" xfId="44" xr:uid="{6E05D185-AC0A-46D5-8491-96AE7806309E}"/>
    <cellStyle name="Neutre 2" xfId="36" xr:uid="{0D1AAB3E-5384-45D9-878F-C1282D47C903}"/>
    <cellStyle name="Normal" xfId="0" builtinId="0"/>
    <cellStyle name="Note" xfId="15" builtinId="10" customBuiltin="1"/>
    <cellStyle name="Pourcentage" xfId="1" builtinId="5"/>
    <cellStyle name="Satisfaisant" xfId="7" builtinId="26" customBuiltin="1"/>
    <cellStyle name="Sortie" xfId="10" builtinId="21" customBuiltin="1"/>
    <cellStyle name="Texte explicatif" xfId="16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S-SDP-INFO-MEDICALE-T2A\RECETTES%20T2A\ARRETES%20VERSEMENT\MCO%20Publics\2024\M7\SMA_Ex-DG_2024_M7_MC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rre.balaye\AppData\Local\Microsoft\Windows\INetCache\Content.Outlook\OHMN1HZI\Synth&#232;se%20MCO%202022_2023_2024_M7%20(003).xlsx" TargetMode="External"/><Relationship Id="rId1" Type="http://schemas.openxmlformats.org/officeDocument/2006/relationships/externalLinkPath" Target="/Users/pierre.balaye/AppData/Local/Microsoft/Windows/INetCache/Content.Outlook/OHMN1HZI/Synth&#232;se%20MCO%202022_2023_2024_M7%20(00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S-SDP-INFO-MEDICALE-T2A\RECETTES%20T2A\ARRETES%20VERSEMENT\MCO%20Publics\2024\M7\HProx_Ex-DG_2024_M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éjours"/>
      <sheetName val="TCD"/>
      <sheetName val="mco.dgf.2024.7.t1sma_1"/>
      <sheetName val="mco.dgf.2024.7.t1d2rtp_1"/>
      <sheetName val="Activité_externe"/>
      <sheetName val="mco.dgf.2024.7.t2vraem_1"/>
      <sheetName val="List"/>
    </sheetNames>
    <sheetDataSet>
      <sheetData sheetId="0">
        <row r="5">
          <cell r="B5" t="str">
            <v>800000093</v>
          </cell>
          <cell r="C5" t="str">
            <v>800000093-Centre Hospitalier de Péronne</v>
          </cell>
          <cell r="D5">
            <v>14113197</v>
          </cell>
          <cell r="E5">
            <v>6397675.5574000003</v>
          </cell>
          <cell r="F5">
            <v>7315186.9100000001</v>
          </cell>
          <cell r="G5">
            <v>7315186.9100000001</v>
          </cell>
          <cell r="H5" t="str">
            <v>SMA</v>
          </cell>
          <cell r="I5">
            <v>-917511.35259999987</v>
          </cell>
          <cell r="J5">
            <v>-0.12542555151198451</v>
          </cell>
          <cell r="L5">
            <v>5979669.4567999998</v>
          </cell>
        </row>
        <row r="6">
          <cell r="B6" t="str">
            <v>590785374</v>
          </cell>
          <cell r="C6" t="str">
            <v>590785374-Clinique Teissier</v>
          </cell>
          <cell r="D6">
            <v>12575303</v>
          </cell>
          <cell r="E6">
            <v>5916737.4386</v>
          </cell>
          <cell r="F6">
            <v>6626165.4199999999</v>
          </cell>
          <cell r="G6">
            <v>6626165.4199999999</v>
          </cell>
          <cell r="H6" t="str">
            <v>SMA</v>
          </cell>
          <cell r="I6">
            <v>-709427.98139999993</v>
          </cell>
          <cell r="J6">
            <v>-0.1070646348880315</v>
          </cell>
          <cell r="L6">
            <v>5479253.5653999997</v>
          </cell>
        </row>
        <row r="7">
          <cell r="B7" t="str">
            <v>590781662</v>
          </cell>
          <cell r="C7" t="str">
            <v>590781662-Centre Hospitalier de FOURMIES</v>
          </cell>
          <cell r="D7">
            <v>20721027</v>
          </cell>
          <cell r="E7">
            <v>9893889.1558999997</v>
          </cell>
          <cell r="F7">
            <v>10990577.449999999</v>
          </cell>
          <cell r="G7">
            <v>10990577.449999999</v>
          </cell>
          <cell r="H7" t="str">
            <v>SMA</v>
          </cell>
          <cell r="I7">
            <v>-1096688.2940999996</v>
          </cell>
          <cell r="J7">
            <v>-9.9784410699912743E-2</v>
          </cell>
          <cell r="L7">
            <v>9438090.3420000002</v>
          </cell>
        </row>
        <row r="8">
          <cell r="B8" t="str">
            <v>020000287</v>
          </cell>
          <cell r="C8" t="str">
            <v>020000287-Centre Hospitalier de Chauny</v>
          </cell>
          <cell r="D8">
            <v>24674503</v>
          </cell>
          <cell r="E8">
            <v>12049031.422</v>
          </cell>
          <cell r="F8">
            <v>13221245.76</v>
          </cell>
          <cell r="G8">
            <v>13221245.76</v>
          </cell>
          <cell r="H8" t="str">
            <v>SMA</v>
          </cell>
          <cell r="I8">
            <v>-1172214.3379999995</v>
          </cell>
          <cell r="J8">
            <v>-8.8661413552000981E-2</v>
          </cell>
          <cell r="L8">
            <v>10599591.861</v>
          </cell>
        </row>
        <row r="9">
          <cell r="B9" t="str">
            <v>590781803</v>
          </cell>
          <cell r="C9" t="str">
            <v>590781803-Centre Hospitalier de SAMBRE-AVESNOIS</v>
          </cell>
          <cell r="D9">
            <v>67589445</v>
          </cell>
          <cell r="E9">
            <v>33939286.335000001</v>
          </cell>
          <cell r="F9">
            <v>36683231.289999999</v>
          </cell>
          <cell r="G9">
            <v>36683231.289999999</v>
          </cell>
          <cell r="H9" t="str">
            <v>SMA</v>
          </cell>
          <cell r="I9">
            <v>-2743944.9549999982</v>
          </cell>
          <cell r="J9">
            <v>-7.4801070094062547E-2</v>
          </cell>
          <cell r="L9">
            <v>31091026.963</v>
          </cell>
        </row>
        <row r="10">
          <cell r="B10" t="str">
            <v>620101360</v>
          </cell>
          <cell r="C10" t="str">
            <v>620101360-Centre Hospitalier de la REGION DE SAINT-OMER</v>
          </cell>
          <cell r="D10">
            <v>59265840</v>
          </cell>
          <cell r="E10">
            <v>30533378.829999998</v>
          </cell>
          <cell r="F10">
            <v>32552559.43</v>
          </cell>
          <cell r="G10">
            <v>32552559.43</v>
          </cell>
          <cell r="H10" t="str">
            <v>SMA</v>
          </cell>
          <cell r="I10">
            <v>-2019180.6000000015</v>
          </cell>
          <cell r="J10">
            <v>-6.2028320825033248E-2</v>
          </cell>
          <cell r="L10">
            <v>28430702.267999999</v>
          </cell>
        </row>
        <row r="11">
          <cell r="B11" t="str">
            <v>800000044</v>
          </cell>
          <cell r="C11" t="str">
            <v>800000044-Centre Hospitalier Universitaire d'Amiens</v>
          </cell>
          <cell r="D11">
            <v>343269278</v>
          </cell>
          <cell r="E11">
            <v>177332221.36000001</v>
          </cell>
          <cell r="F11">
            <v>188786316.77000001</v>
          </cell>
          <cell r="G11">
            <v>188786316.77000001</v>
          </cell>
          <cell r="H11" t="str">
            <v>SMA</v>
          </cell>
          <cell r="I11">
            <v>-11454095.409999996</v>
          </cell>
          <cell r="J11">
            <v>-6.0672275438026682E-2</v>
          </cell>
          <cell r="L11">
            <v>156383887.43000001</v>
          </cell>
        </row>
        <row r="12">
          <cell r="B12" t="str">
            <v>620100057</v>
          </cell>
          <cell r="C12" t="str">
            <v>620100057-Centre Hospitalier d'ARRAS</v>
          </cell>
          <cell r="D12">
            <v>107481734</v>
          </cell>
          <cell r="E12">
            <v>55799817.351999998</v>
          </cell>
          <cell r="F12">
            <v>59248747.759999998</v>
          </cell>
          <cell r="G12">
            <v>59248747.759999998</v>
          </cell>
          <cell r="H12" t="str">
            <v>SMA</v>
          </cell>
          <cell r="I12">
            <v>-3448930.4079999998</v>
          </cell>
          <cell r="J12">
            <v>-5.8211026197053921E-2</v>
          </cell>
          <cell r="L12">
            <v>42931662.203000002</v>
          </cell>
        </row>
        <row r="13">
          <cell r="B13" t="str">
            <v>590783239</v>
          </cell>
          <cell r="C13" t="str">
            <v>590783239-Centre Hospitalier de  DOUAI</v>
          </cell>
          <cell r="D13">
            <v>95249516</v>
          </cell>
          <cell r="E13">
            <v>49490629.240000002</v>
          </cell>
          <cell r="F13">
            <v>52526423.450000003</v>
          </cell>
          <cell r="G13">
            <v>52526423.450000003</v>
          </cell>
          <cell r="H13" t="str">
            <v>SMA</v>
          </cell>
          <cell r="I13">
            <v>-3035794.2100000009</v>
          </cell>
          <cell r="J13">
            <v>-5.7795562892070482E-2</v>
          </cell>
          <cell r="L13">
            <v>44570583.821000002</v>
          </cell>
        </row>
        <row r="14">
          <cell r="B14" t="str">
            <v>020004404</v>
          </cell>
          <cell r="C14" t="str">
            <v>020004404-Centre Hospitalier de Château-Thierry</v>
          </cell>
          <cell r="D14">
            <v>39438211</v>
          </cell>
          <cell r="E14">
            <v>20570724.984000001</v>
          </cell>
          <cell r="F14">
            <v>21788174.030000001</v>
          </cell>
          <cell r="G14">
            <v>21788174.030000001</v>
          </cell>
          <cell r="H14" t="str">
            <v>SMA</v>
          </cell>
          <cell r="I14">
            <v>-1217449.0460000001</v>
          </cell>
          <cell r="J14">
            <v>-5.5876598209822541E-2</v>
          </cell>
          <cell r="L14">
            <v>19907679.239999998</v>
          </cell>
        </row>
        <row r="15">
          <cell r="B15" t="str">
            <v>600100168</v>
          </cell>
          <cell r="C15" t="str">
            <v>600100168-Centre Médico-Chirurgical des Jockeys</v>
          </cell>
          <cell r="D15">
            <v>11874843</v>
          </cell>
          <cell r="E15">
            <v>6243385.9607999995</v>
          </cell>
          <cell r="F15">
            <v>6585188.8499999996</v>
          </cell>
          <cell r="G15">
            <v>6585188.8499999996</v>
          </cell>
          <cell r="H15" t="str">
            <v>SMA</v>
          </cell>
          <cell r="I15">
            <v>-341802.88920000009</v>
          </cell>
          <cell r="J15">
            <v>-5.1904796807763547E-2</v>
          </cell>
          <cell r="L15">
            <v>5836216.8994000005</v>
          </cell>
        </row>
        <row r="16">
          <cell r="B16" t="str">
            <v>590049565</v>
          </cell>
          <cell r="C16" t="str">
            <v>590049565-Maison Médicale JEAN XXIII</v>
          </cell>
          <cell r="D16">
            <v>3149691</v>
          </cell>
          <cell r="E16">
            <v>1662455.3947000001</v>
          </cell>
          <cell r="F16">
            <v>1749887.58</v>
          </cell>
          <cell r="G16">
            <v>1749887.58</v>
          </cell>
          <cell r="H16" t="str">
            <v>SMA</v>
          </cell>
          <cell r="I16">
            <v>-87432.185300000012</v>
          </cell>
          <cell r="J16">
            <v>-4.9964458459668598E-2</v>
          </cell>
          <cell r="L16">
            <v>1855992.0462</v>
          </cell>
        </row>
        <row r="17">
          <cell r="B17" t="str">
            <v>590780193</v>
          </cell>
          <cell r="C17" t="str">
            <v>590780193-Centre Hospitalier Régional Universitaire de LILLE</v>
          </cell>
          <cell r="D17">
            <v>596751365</v>
          </cell>
          <cell r="E17">
            <v>318211229.02999997</v>
          </cell>
          <cell r="F17">
            <v>333158095.97000003</v>
          </cell>
          <cell r="G17">
            <v>333158095.97000003</v>
          </cell>
          <cell r="H17" t="str">
            <v>SMA</v>
          </cell>
          <cell r="I17">
            <v>-14946866.940000057</v>
          </cell>
          <cell r="J17">
            <v>-4.4864186465232957E-2</v>
          </cell>
          <cell r="L17">
            <v>302968861.48000002</v>
          </cell>
        </row>
        <row r="18">
          <cell r="B18" t="str">
            <v>020000261</v>
          </cell>
          <cell r="C18" t="str">
            <v>020000261-Centre Hospitalier de Soissons</v>
          </cell>
          <cell r="D18">
            <v>68056497</v>
          </cell>
          <cell r="E18">
            <v>36387949.148000002</v>
          </cell>
          <cell r="F18">
            <v>38043786.189999998</v>
          </cell>
          <cell r="G18">
            <v>38043786.189999998</v>
          </cell>
          <cell r="H18" t="str">
            <v>SMA</v>
          </cell>
          <cell r="I18">
            <v>-1655837.0419999957</v>
          </cell>
          <cell r="J18">
            <v>-4.3524507096384661E-2</v>
          </cell>
          <cell r="L18">
            <v>34123254.647</v>
          </cell>
        </row>
        <row r="19">
          <cell r="B19" t="str">
            <v>600101984</v>
          </cell>
          <cell r="C19" t="str">
            <v>600101984-Groupement Hospitalier Public du Sud de l'Oise</v>
          </cell>
          <cell r="D19">
            <v>105981356</v>
          </cell>
          <cell r="E19">
            <v>57273565.432999998</v>
          </cell>
          <cell r="F19">
            <v>59548011.560000002</v>
          </cell>
          <cell r="G19">
            <v>59548011.560000002</v>
          </cell>
          <cell r="H19" t="str">
            <v>SMA</v>
          </cell>
          <cell r="I19">
            <v>-2274446.1270000041</v>
          </cell>
          <cell r="J19">
            <v>-3.8195165000737163E-2</v>
          </cell>
          <cell r="L19">
            <v>52943636.857000001</v>
          </cell>
        </row>
        <row r="20">
          <cell r="B20" t="str">
            <v>620103440</v>
          </cell>
          <cell r="C20" t="str">
            <v>620103440-Centre Hospitalier de  BOULOGNE</v>
          </cell>
          <cell r="D20">
            <v>121357073</v>
          </cell>
          <cell r="E20">
            <v>65783637.056999996</v>
          </cell>
          <cell r="F20">
            <v>68287631.469999999</v>
          </cell>
          <cell r="G20">
            <v>68287631.469999999</v>
          </cell>
          <cell r="H20" t="str">
            <v>SMA</v>
          </cell>
          <cell r="I20">
            <v>-2503994.4130000025</v>
          </cell>
          <cell r="J20">
            <v>-3.6668344751421826E-2</v>
          </cell>
          <cell r="L20">
            <v>61806998.409000002</v>
          </cell>
        </row>
        <row r="21">
          <cell r="B21" t="str">
            <v>590782215</v>
          </cell>
          <cell r="C21" t="str">
            <v>590782215-Centre Hospitalier de VALENCIENNES</v>
          </cell>
          <cell r="D21">
            <v>250286068</v>
          </cell>
          <cell r="E21">
            <v>135883871.83000001</v>
          </cell>
          <cell r="F21">
            <v>140942039.09</v>
          </cell>
          <cell r="G21">
            <v>140942039.09</v>
          </cell>
          <cell r="H21" t="str">
            <v>SMA</v>
          </cell>
          <cell r="I21">
            <v>-5058167.2599999905</v>
          </cell>
          <cell r="J21">
            <v>-3.5888279271807932E-2</v>
          </cell>
          <cell r="L21">
            <v>130088149.54000001</v>
          </cell>
        </row>
        <row r="22">
          <cell r="B22" t="str">
            <v>590782637</v>
          </cell>
          <cell r="C22" t="str">
            <v>590782637-Centre Hospitalier d'ARMENTIERES</v>
          </cell>
          <cell r="D22">
            <v>45616813</v>
          </cell>
          <cell r="E22">
            <v>24780953.932</v>
          </cell>
          <cell r="F22">
            <v>25695380.77</v>
          </cell>
          <cell r="G22">
            <v>25695380.77</v>
          </cell>
          <cell r="H22" t="str">
            <v>SMA</v>
          </cell>
          <cell r="I22">
            <v>-914426.83799999952</v>
          </cell>
          <cell r="J22">
            <v>-3.5587207139876897E-2</v>
          </cell>
          <cell r="L22">
            <v>24425724.066</v>
          </cell>
        </row>
        <row r="23">
          <cell r="B23" t="str">
            <v>590781415</v>
          </cell>
          <cell r="C23" t="str">
            <v>590781415-Centre Hospitalier de DUNKERQUE</v>
          </cell>
          <cell r="D23">
            <v>120258316</v>
          </cell>
          <cell r="E23">
            <v>65354708.218000002</v>
          </cell>
          <cell r="F23">
            <v>67752696.269999996</v>
          </cell>
          <cell r="G23">
            <v>67752696.269999996</v>
          </cell>
          <cell r="H23" t="str">
            <v>SMA</v>
          </cell>
          <cell r="I23">
            <v>-2397988.0519999936</v>
          </cell>
          <cell r="J23">
            <v>-3.5393249036817911E-2</v>
          </cell>
          <cell r="L23">
            <v>59505119.063000001</v>
          </cell>
        </row>
        <row r="24">
          <cell r="B24" t="str">
            <v>620025346</v>
          </cell>
          <cell r="C24" t="str">
            <v>620025346-Polyclinique Divion</v>
          </cell>
          <cell r="D24">
            <v>39385138</v>
          </cell>
          <cell r="E24">
            <v>21576510.298</v>
          </cell>
          <cell r="F24">
            <v>22275587.07</v>
          </cell>
          <cell r="G24">
            <v>22275587.07</v>
          </cell>
          <cell r="H24" t="str">
            <v>SMA</v>
          </cell>
          <cell r="I24">
            <v>-699076.77199999988</v>
          </cell>
          <cell r="J24">
            <v>-3.1383090816111084E-2</v>
          </cell>
          <cell r="L24">
            <v>16807516.094000001</v>
          </cell>
        </row>
        <row r="25">
          <cell r="B25" t="str">
            <v>600100713</v>
          </cell>
          <cell r="C25" t="str">
            <v>600100713-Centre Hospitalier de Beauvais</v>
          </cell>
          <cell r="D25">
            <v>98858930</v>
          </cell>
          <cell r="E25">
            <v>54499474.351000004</v>
          </cell>
          <cell r="F25">
            <v>56083591.770000003</v>
          </cell>
          <cell r="G25">
            <v>56083591.770000003</v>
          </cell>
          <cell r="H25" t="str">
            <v>SMA</v>
          </cell>
          <cell r="I25">
            <v>-1584117.4189999998</v>
          </cell>
          <cell r="J25">
            <v>-2.824564848657516E-2</v>
          </cell>
          <cell r="L25">
            <v>50594794.620999999</v>
          </cell>
        </row>
        <row r="26">
          <cell r="B26" t="str">
            <v>590781605</v>
          </cell>
          <cell r="C26" t="str">
            <v>590781605-Centre Hospitalier de CAMBRAI</v>
          </cell>
          <cell r="D26">
            <v>65343274</v>
          </cell>
          <cell r="E26">
            <v>36151198.865999997</v>
          </cell>
          <cell r="F26">
            <v>37134054.359999999</v>
          </cell>
          <cell r="G26">
            <v>37134054.359999999</v>
          </cell>
          <cell r="H26" t="str">
            <v>SMA</v>
          </cell>
          <cell r="I26">
            <v>-982855.49400000274</v>
          </cell>
          <cell r="J26">
            <v>-2.6467766877045169E-2</v>
          </cell>
          <cell r="L26">
            <v>32813930.022999998</v>
          </cell>
        </row>
        <row r="27">
          <cell r="B27" t="str">
            <v>590781902</v>
          </cell>
          <cell r="C27" t="str">
            <v>590781902-Centre Hospitalier de TOURCOING</v>
          </cell>
          <cell r="D27">
            <v>78370870</v>
          </cell>
          <cell r="E27">
            <v>43582207.061999999</v>
          </cell>
          <cell r="F27">
            <v>44649273.950000003</v>
          </cell>
          <cell r="G27">
            <v>44649273.950000003</v>
          </cell>
          <cell r="H27" t="str">
            <v>SMA</v>
          </cell>
          <cell r="I27">
            <v>-1067066.888000004</v>
          </cell>
          <cell r="J27">
            <v>-2.3898863152734512E-2</v>
          </cell>
          <cell r="L27">
            <v>40326139.800999999</v>
          </cell>
        </row>
        <row r="28">
          <cell r="B28" t="str">
            <v>620103432</v>
          </cell>
          <cell r="C28" t="str">
            <v>620103432-Centre Hospitalier de l'Arrondissement de MONTREUIL</v>
          </cell>
          <cell r="D28">
            <v>44220876</v>
          </cell>
          <cell r="E28">
            <v>24615708.774999999</v>
          </cell>
          <cell r="F28">
            <v>25205609.890000001</v>
          </cell>
          <cell r="G28">
            <v>25205609.890000001</v>
          </cell>
          <cell r="H28" t="str">
            <v>SMA</v>
          </cell>
          <cell r="I28">
            <v>-589901.11500000209</v>
          </cell>
          <cell r="J28">
            <v>-2.3403564427696619E-2</v>
          </cell>
          <cell r="L28">
            <v>22287885.443</v>
          </cell>
        </row>
        <row r="29">
          <cell r="B29" t="str">
            <v>590782421</v>
          </cell>
          <cell r="C29" t="str">
            <v>590782421-Centre Hospitalier de ROUBAIX</v>
          </cell>
          <cell r="D29">
            <v>141597339</v>
          </cell>
          <cell r="E29">
            <v>80159278.116999999</v>
          </cell>
          <cell r="F29">
            <v>81378862.950000003</v>
          </cell>
          <cell r="G29">
            <v>81378862.950000003</v>
          </cell>
          <cell r="H29" t="str">
            <v>SMA</v>
          </cell>
          <cell r="I29">
            <v>-1219584.8330000043</v>
          </cell>
          <cell r="J29">
            <v>-1.4986506185879368E-2</v>
          </cell>
          <cell r="L29">
            <v>72977437.010000005</v>
          </cell>
        </row>
        <row r="30">
          <cell r="B30" t="str">
            <v>590780227</v>
          </cell>
          <cell r="C30" t="str">
            <v>590780227-Groupe Hospitalier SECLIN CARVIN</v>
          </cell>
          <cell r="D30">
            <v>55297069</v>
          </cell>
          <cell r="E30">
            <v>31420802.918000001</v>
          </cell>
          <cell r="F30">
            <v>31838713.260000002</v>
          </cell>
          <cell r="G30">
            <v>31838713.260000002</v>
          </cell>
          <cell r="H30" t="str">
            <v>SMA</v>
          </cell>
          <cell r="I30">
            <v>-417910.34200000018</v>
          </cell>
          <cell r="J30">
            <v>-1.3125855262657062E-2</v>
          </cell>
          <cell r="L30">
            <v>29179443.5</v>
          </cell>
        </row>
        <row r="31">
          <cell r="B31" t="str">
            <v>590052056</v>
          </cell>
          <cell r="C31" t="str">
            <v>590052056-GCS GHICL - Ste Marie</v>
          </cell>
          <cell r="D31">
            <v>22207548</v>
          </cell>
          <cell r="E31">
            <v>12770153.833000001</v>
          </cell>
          <cell r="F31">
            <v>12862278.42</v>
          </cell>
          <cell r="G31">
            <v>12862278.42</v>
          </cell>
          <cell r="H31" t="str">
            <v>SMA</v>
          </cell>
          <cell r="I31">
            <v>-92124.586999999359</v>
          </cell>
          <cell r="J31">
            <v>-7.1623847651090854E-3</v>
          </cell>
          <cell r="L31">
            <v>12221094.083000001</v>
          </cell>
        </row>
        <row r="32">
          <cell r="B32" t="str">
            <v>620003376</v>
          </cell>
          <cell r="C32" t="str">
            <v>620003376-Polyclinique Médicale Chirurgicale d'Hénin Beaumont</v>
          </cell>
          <cell r="D32">
            <v>47792986</v>
          </cell>
          <cell r="E32">
            <v>27577487.287999999</v>
          </cell>
          <cell r="F32">
            <v>27728364.559999999</v>
          </cell>
          <cell r="G32">
            <v>27728364.559999999</v>
          </cell>
          <cell r="H32" t="str">
            <v>SMA</v>
          </cell>
          <cell r="I32">
            <v>-150877.27199999988</v>
          </cell>
          <cell r="J32">
            <v>-5.4412611199453984E-3</v>
          </cell>
          <cell r="L32">
            <v>17842114.745999999</v>
          </cell>
        </row>
        <row r="33">
          <cell r="B33" t="str">
            <v>600100721</v>
          </cell>
          <cell r="C33" t="str">
            <v>600100721-Centre Hospitalier Intercommunal Compiègne-Noyon</v>
          </cell>
          <cell r="D33">
            <v>95530820</v>
          </cell>
          <cell r="E33">
            <v>55181222.601000004</v>
          </cell>
          <cell r="F33">
            <v>55453767.140000001</v>
          </cell>
          <cell r="G33">
            <v>55453767.140000001</v>
          </cell>
          <cell r="H33" t="str">
            <v>SMA</v>
          </cell>
          <cell r="I33">
            <v>-272544.53899999708</v>
          </cell>
          <cell r="J33">
            <v>-4.9148065687210059E-3</v>
          </cell>
          <cell r="L33">
            <v>51846788.685999997</v>
          </cell>
        </row>
        <row r="34">
          <cell r="B34" t="str">
            <v>620101337</v>
          </cell>
          <cell r="C34" t="str">
            <v>620101337-Centre Hospitalier de CALAIS</v>
          </cell>
          <cell r="D34">
            <v>73057799</v>
          </cell>
          <cell r="E34">
            <v>42581542.210000001</v>
          </cell>
          <cell r="F34">
            <v>42599295.82</v>
          </cell>
          <cell r="G34">
            <v>42599295.82</v>
          </cell>
          <cell r="H34" t="str">
            <v>SMA</v>
          </cell>
          <cell r="I34">
            <v>-17753.609999999404</v>
          </cell>
          <cell r="J34">
            <v>-4.1675829748491375E-4</v>
          </cell>
          <cell r="L34">
            <v>38174417.887999997</v>
          </cell>
        </row>
        <row r="35">
          <cell r="B35" t="str">
            <v>620000026</v>
          </cell>
          <cell r="C35" t="str">
            <v>620000026-Etablissement Berck Hopale</v>
          </cell>
          <cell r="D35">
            <v>34845716</v>
          </cell>
          <cell r="E35">
            <v>20400400.271000002</v>
          </cell>
          <cell r="F35">
            <v>20363533.960000001</v>
          </cell>
          <cell r="G35">
            <v>20400400.271000002</v>
          </cell>
          <cell r="H35" t="str">
            <v>Valo</v>
          </cell>
          <cell r="I35">
            <v>36866.311000000685</v>
          </cell>
          <cell r="J35">
            <v>1.8104083049836543E-3</v>
          </cell>
          <cell r="L35">
            <v>19240305.942000002</v>
          </cell>
        </row>
        <row r="36">
          <cell r="B36" t="str">
            <v>800000028</v>
          </cell>
          <cell r="C36" t="str">
            <v>800000028-Centre Hospitalier d'Abbeville</v>
          </cell>
          <cell r="D36">
            <v>61059980</v>
          </cell>
          <cell r="E36">
            <v>35905789.969999999</v>
          </cell>
          <cell r="F36">
            <v>35762055.810000002</v>
          </cell>
          <cell r="G36">
            <v>35905789.969999999</v>
          </cell>
          <cell r="H36" t="str">
            <v>Valo</v>
          </cell>
          <cell r="I36">
            <v>143734.15999999642</v>
          </cell>
          <cell r="J36">
            <v>4.0191805740598559E-3</v>
          </cell>
          <cell r="L36">
            <v>33754765.118000001</v>
          </cell>
        </row>
        <row r="37">
          <cell r="B37" t="str">
            <v>590781621</v>
          </cell>
          <cell r="C37" t="str">
            <v>590781621-Centre Hospitalier de LE CATEAU</v>
          </cell>
          <cell r="D37">
            <v>11464307</v>
          </cell>
          <cell r="E37">
            <v>6811014.9517999999</v>
          </cell>
          <cell r="F37">
            <v>6749263.6900000004</v>
          </cell>
          <cell r="G37">
            <v>6811014.9517999999</v>
          </cell>
          <cell r="H37" t="str">
            <v>Valo</v>
          </cell>
          <cell r="I37">
            <v>61751.261799999513</v>
          </cell>
          <cell r="J37">
            <v>9.1493331178470385E-3</v>
          </cell>
          <cell r="L37">
            <v>5674215.7622999996</v>
          </cell>
        </row>
        <row r="38">
          <cell r="B38" t="str">
            <v>620100685</v>
          </cell>
          <cell r="C38" t="str">
            <v>620100685-Centre Hospitalier de LENS</v>
          </cell>
          <cell r="D38">
            <v>131832242</v>
          </cell>
          <cell r="E38">
            <v>78696833.722000003</v>
          </cell>
          <cell r="F38">
            <v>77799487.430000007</v>
          </cell>
          <cell r="G38">
            <v>78696833.722000003</v>
          </cell>
          <cell r="H38" t="str">
            <v>Valo</v>
          </cell>
          <cell r="I38">
            <v>897346.29199999571</v>
          </cell>
          <cell r="J38">
            <v>1.1534090026073526E-2</v>
          </cell>
          <cell r="L38">
            <v>74098779.900999993</v>
          </cell>
        </row>
        <row r="39">
          <cell r="B39" t="str">
            <v>600100648</v>
          </cell>
          <cell r="C39" t="str">
            <v>600100648-Centre Hospitalier de Clermont</v>
          </cell>
          <cell r="D39">
            <v>11850951</v>
          </cell>
          <cell r="E39">
            <v>7081686.7159000002</v>
          </cell>
          <cell r="F39">
            <v>6997370.7300000004</v>
          </cell>
          <cell r="G39">
            <v>7081686.7159000002</v>
          </cell>
          <cell r="H39" t="str">
            <v>Valo</v>
          </cell>
          <cell r="I39">
            <v>84315.985899999738</v>
          </cell>
          <cell r="J39">
            <v>1.2049666818210692E-2</v>
          </cell>
          <cell r="L39">
            <v>5862840.2619000003</v>
          </cell>
        </row>
        <row r="40">
          <cell r="B40" t="str">
            <v>590782165</v>
          </cell>
          <cell r="C40" t="str">
            <v>590782165-Centre Hospitalier de DENAIN</v>
          </cell>
          <cell r="D40">
            <v>42617651</v>
          </cell>
          <cell r="E40">
            <v>25809814.541999999</v>
          </cell>
          <cell r="F40">
            <v>25335055.489999998</v>
          </cell>
          <cell r="G40">
            <v>25809814.541999999</v>
          </cell>
          <cell r="H40" t="str">
            <v>Valo</v>
          </cell>
          <cell r="I40">
            <v>474759.05200000107</v>
          </cell>
          <cell r="J40">
            <v>1.8739215005366506E-2</v>
          </cell>
          <cell r="L40">
            <v>22897398.864</v>
          </cell>
        </row>
        <row r="41">
          <cell r="B41" t="str">
            <v>020000063</v>
          </cell>
          <cell r="C41" t="str">
            <v>020000063-Centre Hospitalier de Saint Quentin</v>
          </cell>
          <cell r="D41">
            <v>126162864</v>
          </cell>
          <cell r="E41">
            <v>77137668.136000007</v>
          </cell>
          <cell r="F41">
            <v>75366336.079999998</v>
          </cell>
          <cell r="G41">
            <v>77137668.136000007</v>
          </cell>
          <cell r="H41" t="str">
            <v>Valo</v>
          </cell>
          <cell r="I41">
            <v>1771332.0560000092</v>
          </cell>
          <cell r="J41">
            <v>2.3502960978755452E-2</v>
          </cell>
          <cell r="L41">
            <v>68960894.493000001</v>
          </cell>
        </row>
        <row r="42">
          <cell r="B42" t="str">
            <v>590797353</v>
          </cell>
          <cell r="C42" t="str">
            <v>590797353-GCS GHICL - St-Vincent</v>
          </cell>
          <cell r="D42">
            <v>79099960</v>
          </cell>
          <cell r="E42">
            <v>48890397.813000001</v>
          </cell>
          <cell r="F42">
            <v>47516020.579999998</v>
          </cell>
          <cell r="G42">
            <v>48890397.813000001</v>
          </cell>
          <cell r="H42" t="str">
            <v>Valo</v>
          </cell>
          <cell r="I42">
            <v>1374377.2330000028</v>
          </cell>
          <cell r="J42">
            <v>2.892450201476874E-2</v>
          </cell>
          <cell r="L42">
            <v>42880696.133000001</v>
          </cell>
        </row>
        <row r="43">
          <cell r="B43" t="str">
            <v>590780284</v>
          </cell>
          <cell r="C43" t="str">
            <v>590780284-GCS GHICL - St-Philibert</v>
          </cell>
          <cell r="D43">
            <v>82530660</v>
          </cell>
          <cell r="E43">
            <v>51464693.152000003</v>
          </cell>
          <cell r="F43">
            <v>49803789.079999998</v>
          </cell>
          <cell r="G43">
            <v>51464693.152000003</v>
          </cell>
          <cell r="H43" t="str">
            <v>Valo</v>
          </cell>
          <cell r="I43">
            <v>1660904.0720000044</v>
          </cell>
          <cell r="J43">
            <v>3.3348950003223417E-2</v>
          </cell>
          <cell r="L43">
            <v>45860734.439999998</v>
          </cell>
        </row>
        <row r="44">
          <cell r="B44" t="str">
            <v>620100651</v>
          </cell>
          <cell r="C44" t="str">
            <v>620100651-Centre Hospitalier de BETHUNE-BEUVRY</v>
          </cell>
          <cell r="D44">
            <v>80795334</v>
          </cell>
          <cell r="E44">
            <v>50521236.383000001</v>
          </cell>
          <cell r="F44">
            <v>48825923.950000003</v>
          </cell>
          <cell r="G44">
            <v>50521236.383000001</v>
          </cell>
          <cell r="H44" t="str">
            <v>Valo</v>
          </cell>
          <cell r="I44">
            <v>1695312.4329999983</v>
          </cell>
          <cell r="J44">
            <v>3.4721563789270563E-2</v>
          </cell>
          <cell r="L44">
            <v>44935009.453000002</v>
          </cell>
        </row>
        <row r="45">
          <cell r="B45" t="str">
            <v>590000188</v>
          </cell>
          <cell r="C45" t="str">
            <v>590000188-Centre de Lutte Contre le Cancer - OSCAR LAMBRET LILLE</v>
          </cell>
          <cell r="D45">
            <v>71305152</v>
          </cell>
          <cell r="E45">
            <v>45213642.155000001</v>
          </cell>
          <cell r="F45">
            <v>43404157.090000004</v>
          </cell>
          <cell r="G45">
            <v>45213642.155000001</v>
          </cell>
          <cell r="H45" t="str">
            <v>Valo</v>
          </cell>
          <cell r="I45">
            <v>1809485.0649999976</v>
          </cell>
          <cell r="J45">
            <v>4.1689211041420954E-2</v>
          </cell>
          <cell r="L45">
            <v>40632102.973999999</v>
          </cell>
        </row>
        <row r="46">
          <cell r="B46" t="str">
            <v>590782652</v>
          </cell>
          <cell r="C46" t="str">
            <v>590782652-Centre Hospitalier d'HAZEBROUCK</v>
          </cell>
          <cell r="D46">
            <v>23354638</v>
          </cell>
          <cell r="E46">
            <v>14823413.458000001</v>
          </cell>
          <cell r="F46">
            <v>14223476.15</v>
          </cell>
          <cell r="G46">
            <v>14823413.458000001</v>
          </cell>
          <cell r="H46" t="str">
            <v>Valo</v>
          </cell>
          <cell r="I46">
            <v>599937.30800000019</v>
          </cell>
          <cell r="J46">
            <v>4.2179373148525309E-2</v>
          </cell>
          <cell r="L46">
            <v>12558746.982999999</v>
          </cell>
        </row>
        <row r="47">
          <cell r="B47" t="str">
            <v>020000253</v>
          </cell>
          <cell r="C47" t="str">
            <v>020000253-Centre Hospitalier de Laon</v>
          </cell>
          <cell r="D47">
            <v>43185704</v>
          </cell>
          <cell r="E47">
            <v>27439676.853</v>
          </cell>
          <cell r="F47">
            <v>26315668.77</v>
          </cell>
          <cell r="G47">
            <v>27439676.853</v>
          </cell>
          <cell r="H47" t="str">
            <v>Valo</v>
          </cell>
          <cell r="I47">
            <v>1124008.0830000006</v>
          </cell>
          <cell r="J47">
            <v>4.2712503065146332E-2</v>
          </cell>
          <cell r="L47">
            <v>24937955.874000002</v>
          </cell>
        </row>
        <row r="48">
          <cell r="B48" t="str">
            <v>620027839</v>
          </cell>
          <cell r="C48" t="str">
            <v>620027839-Groupement de Coopération Sanitaire Public/Privé Littoral</v>
          </cell>
          <cell r="D48">
            <v>17251612</v>
          </cell>
          <cell r="E48">
            <v>12090950.445</v>
          </cell>
          <cell r="F48">
            <v>11077195.390000001</v>
          </cell>
          <cell r="G48">
            <v>12090950.445</v>
          </cell>
          <cell r="H48" t="str">
            <v>Valo</v>
          </cell>
          <cell r="I48">
            <v>1013755.0549999997</v>
          </cell>
          <cell r="J48">
            <v>9.1517303731517882E-2</v>
          </cell>
          <cell r="L48">
            <v>10693902.142999999</v>
          </cell>
        </row>
        <row r="49">
          <cell r="B49" t="str">
            <v>590065223</v>
          </cell>
          <cell r="C49" t="str">
            <v>590065223-SHAB Laboratoire VALENCIENNES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Valo</v>
          </cell>
          <cell r="I49">
            <v>0</v>
          </cell>
          <cell r="J49" t="str">
            <v/>
          </cell>
          <cell r="L4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nth valeurs"/>
      <sheetName val="evolution_sej.2024.7"/>
      <sheetName val="Feuil1"/>
      <sheetName val="Synth"/>
      <sheetName val="Feuil2"/>
      <sheetName val="CH LENS"/>
    </sheetNames>
    <sheetDataSet>
      <sheetData sheetId="0"/>
      <sheetData sheetId="1">
        <row r="2">
          <cell r="A2" t="str">
            <v>020000022</v>
          </cell>
          <cell r="B2">
            <v>514</v>
          </cell>
          <cell r="C2">
            <v>639</v>
          </cell>
          <cell r="D2" t="str">
            <v>639(24%)</v>
          </cell>
        </row>
        <row r="3">
          <cell r="A3" t="str">
            <v>020000048</v>
          </cell>
          <cell r="B3">
            <v>400</v>
          </cell>
          <cell r="C3">
            <v>364</v>
          </cell>
          <cell r="D3" t="str">
            <v>364(-9%)</v>
          </cell>
        </row>
        <row r="4">
          <cell r="A4" t="str">
            <v>020000055</v>
          </cell>
          <cell r="B4">
            <v>262</v>
          </cell>
          <cell r="C4">
            <v>233</v>
          </cell>
          <cell r="D4" t="str">
            <v>233(-11%)</v>
          </cell>
        </row>
        <row r="5">
          <cell r="A5" t="str">
            <v>020000063</v>
          </cell>
          <cell r="B5">
            <v>21663</v>
          </cell>
          <cell r="C5">
            <v>23094</v>
          </cell>
          <cell r="D5" t="str">
            <v>23094(7%)</v>
          </cell>
        </row>
        <row r="6">
          <cell r="A6" t="str">
            <v>020000071</v>
          </cell>
          <cell r="B6">
            <v>226</v>
          </cell>
          <cell r="C6">
            <v>265</v>
          </cell>
          <cell r="D6" t="str">
            <v>265(17%)</v>
          </cell>
        </row>
        <row r="7">
          <cell r="A7" t="str">
            <v>020000253</v>
          </cell>
          <cell r="B7">
            <v>10494</v>
          </cell>
          <cell r="C7">
            <v>10446</v>
          </cell>
          <cell r="D7" t="str">
            <v>10446(0%)</v>
          </cell>
        </row>
        <row r="8">
          <cell r="A8" t="str">
            <v>020000261</v>
          </cell>
          <cell r="B8">
            <v>11551</v>
          </cell>
          <cell r="C8">
            <v>11298</v>
          </cell>
          <cell r="D8" t="str">
            <v>11298(-2%)</v>
          </cell>
        </row>
        <row r="9">
          <cell r="A9" t="str">
            <v>020000287</v>
          </cell>
          <cell r="B9">
            <v>4537</v>
          </cell>
          <cell r="C9">
            <v>5198</v>
          </cell>
          <cell r="D9" t="str">
            <v>5198(15%)</v>
          </cell>
        </row>
        <row r="10">
          <cell r="A10" t="str">
            <v>020004404</v>
          </cell>
          <cell r="B10">
            <v>8652</v>
          </cell>
          <cell r="C10">
            <v>7939</v>
          </cell>
          <cell r="D10" t="str">
            <v>7939(-8%)</v>
          </cell>
        </row>
        <row r="11">
          <cell r="A11" t="str">
            <v>020004495</v>
          </cell>
          <cell r="B11">
            <v>2126</v>
          </cell>
          <cell r="C11">
            <v>2355</v>
          </cell>
          <cell r="D11" t="str">
            <v>2355(11%)</v>
          </cell>
        </row>
        <row r="12">
          <cell r="A12" t="str">
            <v>590000188</v>
          </cell>
          <cell r="B12">
            <v>7060</v>
          </cell>
          <cell r="C12">
            <v>9364</v>
          </cell>
          <cell r="D12" t="str">
            <v>9364(33%)</v>
          </cell>
        </row>
        <row r="13">
          <cell r="A13" t="str">
            <v>590000600</v>
          </cell>
          <cell r="B13">
            <v>922</v>
          </cell>
          <cell r="C13">
            <v>951</v>
          </cell>
          <cell r="D13" t="str">
            <v>951(3%)</v>
          </cell>
        </row>
        <row r="14">
          <cell r="A14" t="str">
            <v>590001749</v>
          </cell>
          <cell r="B14">
            <v>2498</v>
          </cell>
          <cell r="C14">
            <v>2787</v>
          </cell>
          <cell r="D14" t="str">
            <v>2787(12%)</v>
          </cell>
        </row>
        <row r="15">
          <cell r="A15" t="str">
            <v>590049565</v>
          </cell>
          <cell r="B15">
            <v>158</v>
          </cell>
          <cell r="C15">
            <v>120</v>
          </cell>
          <cell r="D15" t="str">
            <v>120(-24%)</v>
          </cell>
        </row>
        <row r="16">
          <cell r="A16" t="str">
            <v>590052056</v>
          </cell>
          <cell r="B16">
            <v>7969</v>
          </cell>
          <cell r="C16">
            <v>8236</v>
          </cell>
          <cell r="D16" t="str">
            <v>8236(3%)</v>
          </cell>
        </row>
        <row r="17">
          <cell r="A17" t="str">
            <v>590065223</v>
          </cell>
          <cell r="B17">
            <v>0</v>
          </cell>
          <cell r="C17">
            <v>0</v>
          </cell>
          <cell r="D17" t="str">
            <v>0(-)</v>
          </cell>
        </row>
        <row r="18">
          <cell r="A18" t="str">
            <v>590780052</v>
          </cell>
          <cell r="B18">
            <v>1299</v>
          </cell>
          <cell r="C18">
            <v>1357</v>
          </cell>
          <cell r="D18" t="str">
            <v>1357(4%)</v>
          </cell>
        </row>
        <row r="19">
          <cell r="A19" t="str">
            <v>590780193</v>
          </cell>
          <cell r="B19">
            <v>98220</v>
          </cell>
          <cell r="C19">
            <v>102080</v>
          </cell>
          <cell r="D19" t="str">
            <v>102080(4%)</v>
          </cell>
        </row>
        <row r="20">
          <cell r="A20" t="str">
            <v>590780227</v>
          </cell>
          <cell r="B20">
            <v>13001</v>
          </cell>
          <cell r="C20">
            <v>14388</v>
          </cell>
          <cell r="D20" t="str">
            <v>14388(11%)</v>
          </cell>
        </row>
        <row r="21">
          <cell r="A21" t="str">
            <v>590780284</v>
          </cell>
          <cell r="B21">
            <v>15500</v>
          </cell>
          <cell r="C21">
            <v>16973</v>
          </cell>
          <cell r="D21" t="str">
            <v>16973(10%)</v>
          </cell>
        </row>
        <row r="22">
          <cell r="A22" t="str">
            <v>590781415</v>
          </cell>
          <cell r="B22">
            <v>21575</v>
          </cell>
          <cell r="C22">
            <v>22695</v>
          </cell>
          <cell r="D22" t="str">
            <v>22695(5%)</v>
          </cell>
        </row>
        <row r="23">
          <cell r="A23" t="str">
            <v>590781605</v>
          </cell>
          <cell r="B23">
            <v>12229</v>
          </cell>
          <cell r="C23">
            <v>12807</v>
          </cell>
          <cell r="D23" t="str">
            <v>12807(5%)</v>
          </cell>
        </row>
        <row r="24">
          <cell r="A24" t="str">
            <v>590781621</v>
          </cell>
          <cell r="B24">
            <v>4357</v>
          </cell>
          <cell r="C24">
            <v>5382</v>
          </cell>
          <cell r="D24" t="str">
            <v>5382(24%)</v>
          </cell>
        </row>
        <row r="25">
          <cell r="A25" t="str">
            <v>590781662</v>
          </cell>
          <cell r="B25">
            <v>3178</v>
          </cell>
          <cell r="C25">
            <v>3032</v>
          </cell>
          <cell r="D25" t="str">
            <v>3032(-5%)</v>
          </cell>
        </row>
        <row r="26">
          <cell r="A26" t="str">
            <v>590781670</v>
          </cell>
          <cell r="B26">
            <v>938</v>
          </cell>
          <cell r="C26">
            <v>1064</v>
          </cell>
          <cell r="D26" t="str">
            <v>1064(13%)</v>
          </cell>
        </row>
        <row r="27">
          <cell r="A27" t="str">
            <v>590781795</v>
          </cell>
          <cell r="B27">
            <v>867</v>
          </cell>
          <cell r="C27">
            <v>814</v>
          </cell>
          <cell r="D27" t="str">
            <v>814(-6%)</v>
          </cell>
        </row>
        <row r="28">
          <cell r="A28" t="str">
            <v>590781803</v>
          </cell>
          <cell r="B28">
            <v>12558</v>
          </cell>
          <cell r="C28">
            <v>13551</v>
          </cell>
          <cell r="D28" t="str">
            <v>13551(8%)</v>
          </cell>
        </row>
        <row r="29">
          <cell r="A29" t="str">
            <v>590781811</v>
          </cell>
          <cell r="B29">
            <v>138</v>
          </cell>
          <cell r="C29">
            <v>140</v>
          </cell>
          <cell r="D29" t="str">
            <v>140(1%)</v>
          </cell>
        </row>
        <row r="30">
          <cell r="A30" t="str">
            <v>590781902</v>
          </cell>
          <cell r="B30">
            <v>16741</v>
          </cell>
          <cell r="C30">
            <v>17822</v>
          </cell>
          <cell r="D30" t="str">
            <v>17822(6%)</v>
          </cell>
        </row>
        <row r="31">
          <cell r="A31" t="str">
            <v>590782165</v>
          </cell>
          <cell r="B31">
            <v>10019</v>
          </cell>
          <cell r="C31">
            <v>10299</v>
          </cell>
          <cell r="D31" t="str">
            <v>10299(3%)</v>
          </cell>
        </row>
        <row r="32">
          <cell r="A32" t="str">
            <v>590782215</v>
          </cell>
          <cell r="B32">
            <v>43062</v>
          </cell>
          <cell r="C32">
            <v>45278</v>
          </cell>
          <cell r="D32" t="str">
            <v>45278(5%)</v>
          </cell>
        </row>
        <row r="33">
          <cell r="A33" t="str">
            <v>590782421</v>
          </cell>
          <cell r="B33">
            <v>28392</v>
          </cell>
          <cell r="C33">
            <v>29029</v>
          </cell>
          <cell r="D33" t="str">
            <v>29029(2%)</v>
          </cell>
        </row>
        <row r="34">
          <cell r="A34" t="str">
            <v>590782439</v>
          </cell>
          <cell r="B34">
            <v>987</v>
          </cell>
          <cell r="C34">
            <v>1070</v>
          </cell>
          <cell r="D34" t="str">
            <v>1070(8%)</v>
          </cell>
        </row>
        <row r="35">
          <cell r="A35" t="str">
            <v>590782637</v>
          </cell>
          <cell r="B35">
            <v>11792</v>
          </cell>
          <cell r="C35">
            <v>11675</v>
          </cell>
          <cell r="D35" t="str">
            <v>11675(-1%)</v>
          </cell>
        </row>
        <row r="36">
          <cell r="A36" t="str">
            <v>590782645</v>
          </cell>
          <cell r="B36">
            <v>334</v>
          </cell>
          <cell r="C36">
            <v>334</v>
          </cell>
          <cell r="D36" t="str">
            <v>334(0%)</v>
          </cell>
        </row>
        <row r="37">
          <cell r="A37" t="str">
            <v>590782652</v>
          </cell>
          <cell r="B37">
            <v>7512</v>
          </cell>
          <cell r="C37">
            <v>8932</v>
          </cell>
          <cell r="D37" t="str">
            <v>8932(19%)</v>
          </cell>
        </row>
        <row r="38">
          <cell r="A38" t="str">
            <v>590783239</v>
          </cell>
          <cell r="B38">
            <v>17215</v>
          </cell>
          <cell r="C38">
            <v>18621</v>
          </cell>
          <cell r="D38" t="str">
            <v>18621(8%)</v>
          </cell>
        </row>
        <row r="39">
          <cell r="A39" t="str">
            <v>590785374</v>
          </cell>
          <cell r="B39">
            <v>2864</v>
          </cell>
          <cell r="C39">
            <v>2646</v>
          </cell>
          <cell r="D39" t="str">
            <v>2646(-8%)</v>
          </cell>
        </row>
        <row r="40">
          <cell r="A40" t="str">
            <v>590797353</v>
          </cell>
          <cell r="B40">
            <v>24267</v>
          </cell>
          <cell r="C40">
            <v>25756</v>
          </cell>
          <cell r="D40" t="str">
            <v>25756(6%)</v>
          </cell>
        </row>
        <row r="41">
          <cell r="A41" t="str">
            <v>600100168</v>
          </cell>
          <cell r="B41">
            <v>4011</v>
          </cell>
          <cell r="C41">
            <v>4164</v>
          </cell>
          <cell r="D41" t="str">
            <v>4164(4%)</v>
          </cell>
        </row>
        <row r="42">
          <cell r="A42" t="str">
            <v>600100572</v>
          </cell>
          <cell r="B42">
            <v>256</v>
          </cell>
          <cell r="C42">
            <v>235</v>
          </cell>
          <cell r="D42" t="str">
            <v>235(-8%)</v>
          </cell>
        </row>
        <row r="43">
          <cell r="A43" t="str">
            <v>600100648</v>
          </cell>
          <cell r="B43">
            <v>3259</v>
          </cell>
          <cell r="C43">
            <v>3302</v>
          </cell>
          <cell r="D43" t="str">
            <v>3302(1%)</v>
          </cell>
        </row>
        <row r="44">
          <cell r="A44" t="str">
            <v>600100713</v>
          </cell>
          <cell r="B44">
            <v>15320</v>
          </cell>
          <cell r="C44">
            <v>15975</v>
          </cell>
          <cell r="D44" t="str">
            <v>15975(4%)</v>
          </cell>
        </row>
        <row r="45">
          <cell r="A45" t="str">
            <v>600100721</v>
          </cell>
          <cell r="B45">
            <v>16060</v>
          </cell>
          <cell r="C45">
            <v>16674</v>
          </cell>
          <cell r="D45" t="str">
            <v>16674(4%)</v>
          </cell>
        </row>
        <row r="46">
          <cell r="A46" t="str">
            <v>600101984</v>
          </cell>
          <cell r="B46">
            <v>17499</v>
          </cell>
          <cell r="C46">
            <v>19198</v>
          </cell>
          <cell r="D46" t="str">
            <v>19198(10%)</v>
          </cell>
        </row>
        <row r="47">
          <cell r="A47" t="str">
            <v>620000026</v>
          </cell>
          <cell r="B47">
            <v>6039</v>
          </cell>
          <cell r="C47">
            <v>6863</v>
          </cell>
          <cell r="D47" t="str">
            <v>6863(14%)</v>
          </cell>
        </row>
        <row r="48">
          <cell r="A48" t="str">
            <v>620003350</v>
          </cell>
          <cell r="B48">
            <v>3312</v>
          </cell>
          <cell r="C48">
            <v>3271</v>
          </cell>
          <cell r="D48" t="str">
            <v>3271(-1%)</v>
          </cell>
        </row>
        <row r="49">
          <cell r="A49" t="str">
            <v>620003376</v>
          </cell>
          <cell r="B49">
            <v>11835</v>
          </cell>
          <cell r="C49">
            <v>14423</v>
          </cell>
          <cell r="D49" t="str">
            <v>14423(22%)</v>
          </cell>
        </row>
        <row r="50">
          <cell r="A50" t="str">
            <v>620025346</v>
          </cell>
          <cell r="B50">
            <v>8823</v>
          </cell>
          <cell r="C50">
            <v>10588</v>
          </cell>
          <cell r="D50" t="str">
            <v>10588(20%)</v>
          </cell>
        </row>
        <row r="51">
          <cell r="A51" t="str">
            <v>620027839</v>
          </cell>
          <cell r="B51">
            <v>19</v>
          </cell>
          <cell r="C51">
            <v>32</v>
          </cell>
          <cell r="D51" t="str">
            <v>32(68%)</v>
          </cell>
        </row>
        <row r="52">
          <cell r="A52" t="str">
            <v>620100057</v>
          </cell>
          <cell r="B52">
            <v>17572</v>
          </cell>
          <cell r="C52">
            <v>20807</v>
          </cell>
          <cell r="D52" t="str">
            <v>20807(18%)</v>
          </cell>
        </row>
        <row r="53">
          <cell r="A53" t="str">
            <v>620100651</v>
          </cell>
          <cell r="B53">
            <v>19694</v>
          </cell>
          <cell r="C53">
            <v>20879</v>
          </cell>
          <cell r="D53" t="str">
            <v>20879(6%)</v>
          </cell>
        </row>
        <row r="54">
          <cell r="A54" t="str">
            <v>620100677</v>
          </cell>
          <cell r="B54">
            <v>3235</v>
          </cell>
          <cell r="C54">
            <v>2837</v>
          </cell>
          <cell r="D54" t="str">
            <v>2837(-12%)</v>
          </cell>
        </row>
        <row r="55">
          <cell r="A55" t="str">
            <v>620100685</v>
          </cell>
          <cell r="B55">
            <v>27729</v>
          </cell>
          <cell r="C55">
            <v>29573</v>
          </cell>
          <cell r="D55" t="str">
            <v>29573(7%)</v>
          </cell>
        </row>
        <row r="56">
          <cell r="A56" t="str">
            <v>620101337</v>
          </cell>
          <cell r="B56">
            <v>14714</v>
          </cell>
          <cell r="C56">
            <v>15432</v>
          </cell>
          <cell r="D56" t="str">
            <v>15432(5%)</v>
          </cell>
        </row>
        <row r="57">
          <cell r="A57" t="str">
            <v>620101360</v>
          </cell>
          <cell r="B57">
            <v>13357</v>
          </cell>
          <cell r="C57">
            <v>13479</v>
          </cell>
          <cell r="D57" t="str">
            <v>13479(1%)</v>
          </cell>
        </row>
        <row r="58">
          <cell r="A58" t="str">
            <v>620103432</v>
          </cell>
          <cell r="B58">
            <v>10143</v>
          </cell>
          <cell r="C58">
            <v>10295</v>
          </cell>
          <cell r="D58" t="str">
            <v>10295(1%)</v>
          </cell>
        </row>
        <row r="59">
          <cell r="A59" t="str">
            <v>620103440</v>
          </cell>
          <cell r="B59">
            <v>21839</v>
          </cell>
          <cell r="C59">
            <v>21899</v>
          </cell>
          <cell r="D59" t="str">
            <v>21899(0%)</v>
          </cell>
        </row>
        <row r="60">
          <cell r="A60" t="str">
            <v>800000028</v>
          </cell>
          <cell r="B60">
            <v>12593</v>
          </cell>
          <cell r="C60">
            <v>13393</v>
          </cell>
          <cell r="D60" t="str">
            <v>13393(6%)</v>
          </cell>
        </row>
        <row r="61">
          <cell r="A61" t="str">
            <v>800000036</v>
          </cell>
          <cell r="B61">
            <v>382</v>
          </cell>
          <cell r="C61">
            <v>399</v>
          </cell>
          <cell r="D61" t="str">
            <v>399(4%)</v>
          </cell>
        </row>
        <row r="62">
          <cell r="A62" t="str">
            <v>800000044</v>
          </cell>
          <cell r="B62">
            <v>42646</v>
          </cell>
          <cell r="C62">
            <v>46408</v>
          </cell>
          <cell r="D62" t="str">
            <v>46408(9%)</v>
          </cell>
        </row>
        <row r="63">
          <cell r="A63" t="str">
            <v>800000051</v>
          </cell>
          <cell r="B63">
            <v>497</v>
          </cell>
          <cell r="C63">
            <v>482</v>
          </cell>
          <cell r="D63" t="str">
            <v>482(-3%)</v>
          </cell>
        </row>
        <row r="64">
          <cell r="A64" t="str">
            <v>800000069</v>
          </cell>
          <cell r="B64">
            <v>2532</v>
          </cell>
          <cell r="C64">
            <v>2469</v>
          </cell>
          <cell r="D64" t="str">
            <v>2469(-2%)</v>
          </cell>
        </row>
        <row r="65">
          <cell r="A65" t="str">
            <v>800000077</v>
          </cell>
          <cell r="B65">
            <v>681</v>
          </cell>
          <cell r="C65">
            <v>573</v>
          </cell>
          <cell r="D65" t="str">
            <v>573(-16%)</v>
          </cell>
        </row>
        <row r="66">
          <cell r="A66" t="str">
            <v>800000085</v>
          </cell>
          <cell r="B66">
            <v>1324</v>
          </cell>
          <cell r="C66">
            <v>1347</v>
          </cell>
          <cell r="D66" t="str">
            <v>1347(2%)</v>
          </cell>
        </row>
        <row r="67">
          <cell r="A67" t="str">
            <v>800000093</v>
          </cell>
          <cell r="B67">
            <v>2928</v>
          </cell>
          <cell r="C67">
            <v>2831</v>
          </cell>
          <cell r="D67" t="str">
            <v>2831(-3%)</v>
          </cell>
        </row>
        <row r="68">
          <cell r="A68" t="str">
            <v>800000135</v>
          </cell>
          <cell r="B68">
            <v>190</v>
          </cell>
          <cell r="C68">
            <v>213</v>
          </cell>
          <cell r="D68" t="str">
            <v>213(12%)</v>
          </cell>
        </row>
        <row r="69">
          <cell r="A69" t="str">
            <v>020000360</v>
          </cell>
          <cell r="B69">
            <v>3557</v>
          </cell>
          <cell r="C69">
            <v>3402</v>
          </cell>
          <cell r="D69" t="str">
            <v>3402(-4%)</v>
          </cell>
        </row>
        <row r="70">
          <cell r="A70" t="str">
            <v>020010047</v>
          </cell>
          <cell r="B70">
            <v>9457</v>
          </cell>
          <cell r="C70">
            <v>8923</v>
          </cell>
          <cell r="D70" t="str">
            <v>8923(-6%)</v>
          </cell>
        </row>
        <row r="71">
          <cell r="A71" t="str">
            <v>590006896</v>
          </cell>
          <cell r="B71">
            <v>4661</v>
          </cell>
          <cell r="C71">
            <v>4422</v>
          </cell>
          <cell r="D71" t="str">
            <v>4422(-5%)</v>
          </cell>
        </row>
        <row r="72">
          <cell r="A72" t="str">
            <v>590008041</v>
          </cell>
          <cell r="B72">
            <v>15670</v>
          </cell>
          <cell r="C72">
            <v>14592</v>
          </cell>
          <cell r="D72" t="str">
            <v>14592(-7%)</v>
          </cell>
        </row>
        <row r="73">
          <cell r="A73" t="str">
            <v>590034815</v>
          </cell>
          <cell r="B73">
            <v>0</v>
          </cell>
          <cell r="C73" t="str">
            <v>NA</v>
          </cell>
          <cell r="D73" t="str">
            <v>-(-)</v>
          </cell>
        </row>
        <row r="74">
          <cell r="A74" t="str">
            <v>590060455</v>
          </cell>
          <cell r="B74">
            <v>0</v>
          </cell>
          <cell r="C74">
            <v>0</v>
          </cell>
          <cell r="D74" t="str">
            <v>0(-)</v>
          </cell>
        </row>
        <row r="75">
          <cell r="A75" t="str">
            <v>590780060</v>
          </cell>
          <cell r="B75">
            <v>6519</v>
          </cell>
          <cell r="C75">
            <v>6201</v>
          </cell>
          <cell r="D75" t="str">
            <v>6201(-5%)</v>
          </cell>
        </row>
        <row r="76">
          <cell r="A76" t="str">
            <v>590780094</v>
          </cell>
          <cell r="B76">
            <v>1024</v>
          </cell>
          <cell r="C76">
            <v>1348</v>
          </cell>
          <cell r="D76" t="str">
            <v>1348(32%)</v>
          </cell>
        </row>
        <row r="77">
          <cell r="A77" t="str">
            <v>590780250</v>
          </cell>
          <cell r="B77">
            <v>15198</v>
          </cell>
          <cell r="C77">
            <v>15032</v>
          </cell>
          <cell r="D77" t="str">
            <v>15032(-1%)</v>
          </cell>
        </row>
        <row r="78">
          <cell r="A78" t="str">
            <v>590780268</v>
          </cell>
          <cell r="B78">
            <v>24107</v>
          </cell>
          <cell r="C78">
            <v>24607</v>
          </cell>
          <cell r="D78" t="str">
            <v>24607(2%)</v>
          </cell>
        </row>
        <row r="79">
          <cell r="A79" t="str">
            <v>590780342</v>
          </cell>
          <cell r="B79">
            <v>5308</v>
          </cell>
          <cell r="C79">
            <v>5453</v>
          </cell>
          <cell r="D79" t="str">
            <v>5453(3%)</v>
          </cell>
        </row>
        <row r="80">
          <cell r="A80" t="str">
            <v>590780383</v>
          </cell>
          <cell r="B80">
            <v>20326</v>
          </cell>
          <cell r="C80">
            <v>20245</v>
          </cell>
          <cell r="D80" t="str">
            <v>20245(0%)</v>
          </cell>
        </row>
        <row r="81">
          <cell r="A81" t="str">
            <v>590781571</v>
          </cell>
          <cell r="B81">
            <v>2555</v>
          </cell>
          <cell r="C81">
            <v>2360</v>
          </cell>
          <cell r="D81" t="str">
            <v>2360(-8%)</v>
          </cell>
        </row>
        <row r="82">
          <cell r="A82" t="str">
            <v>590781951</v>
          </cell>
          <cell r="B82">
            <v>4877</v>
          </cell>
          <cell r="C82">
            <v>5724</v>
          </cell>
          <cell r="D82" t="str">
            <v>5724(17%)</v>
          </cell>
        </row>
        <row r="83">
          <cell r="A83" t="str">
            <v>590782298</v>
          </cell>
          <cell r="B83">
            <v>12138</v>
          </cell>
          <cell r="C83">
            <v>12007</v>
          </cell>
          <cell r="D83" t="str">
            <v>12007(-1%)</v>
          </cell>
        </row>
        <row r="84">
          <cell r="A84" t="str">
            <v>590782546</v>
          </cell>
          <cell r="B84">
            <v>2481</v>
          </cell>
          <cell r="C84">
            <v>2711</v>
          </cell>
          <cell r="D84" t="str">
            <v>2711(9%)</v>
          </cell>
        </row>
        <row r="85">
          <cell r="A85" t="str">
            <v>590782553</v>
          </cell>
          <cell r="B85">
            <v>15202</v>
          </cell>
          <cell r="C85">
            <v>17745</v>
          </cell>
          <cell r="D85" t="str">
            <v>17745(17%)</v>
          </cell>
        </row>
        <row r="86">
          <cell r="A86" t="str">
            <v>590784484</v>
          </cell>
          <cell r="B86">
            <v>3</v>
          </cell>
          <cell r="C86" t="str">
            <v>NA</v>
          </cell>
          <cell r="D86" t="str">
            <v>-(-)</v>
          </cell>
        </row>
        <row r="87">
          <cell r="A87" t="str">
            <v>590788964</v>
          </cell>
          <cell r="B87">
            <v>4401</v>
          </cell>
          <cell r="C87">
            <v>4366</v>
          </cell>
          <cell r="D87" t="str">
            <v>4366(-1%)</v>
          </cell>
        </row>
        <row r="88">
          <cell r="A88" t="str">
            <v>590790655</v>
          </cell>
          <cell r="B88">
            <v>4235</v>
          </cell>
          <cell r="C88">
            <v>4973</v>
          </cell>
          <cell r="D88" t="str">
            <v>4973(17%)</v>
          </cell>
        </row>
        <row r="89">
          <cell r="A89" t="str">
            <v>590806360</v>
          </cell>
          <cell r="B89">
            <v>2065</v>
          </cell>
          <cell r="C89">
            <v>3079</v>
          </cell>
          <cell r="D89" t="str">
            <v>3079(49%)</v>
          </cell>
        </row>
        <row r="90">
          <cell r="A90" t="str">
            <v>590810941</v>
          </cell>
          <cell r="B90" t="str">
            <v>NA</v>
          </cell>
          <cell r="C90" t="str">
            <v>NA</v>
          </cell>
          <cell r="D90" t="str">
            <v>-(-)</v>
          </cell>
        </row>
        <row r="91">
          <cell r="A91" t="str">
            <v>590811006</v>
          </cell>
          <cell r="B91">
            <v>0</v>
          </cell>
          <cell r="C91" t="str">
            <v>NA</v>
          </cell>
          <cell r="D91" t="str">
            <v>-(-)</v>
          </cell>
        </row>
        <row r="92">
          <cell r="A92" t="str">
            <v>590813176</v>
          </cell>
          <cell r="B92">
            <v>2515</v>
          </cell>
          <cell r="C92">
            <v>2726</v>
          </cell>
          <cell r="D92" t="str">
            <v>2726(8%)</v>
          </cell>
        </row>
        <row r="93">
          <cell r="A93" t="str">
            <v>590813382</v>
          </cell>
          <cell r="B93">
            <v>2752</v>
          </cell>
          <cell r="C93">
            <v>2487</v>
          </cell>
          <cell r="D93" t="str">
            <v>2487(-10%)</v>
          </cell>
        </row>
        <row r="94">
          <cell r="A94" t="str">
            <v>590813507</v>
          </cell>
          <cell r="B94">
            <v>4249</v>
          </cell>
          <cell r="C94">
            <v>3527</v>
          </cell>
          <cell r="D94" t="str">
            <v>3527(-17%)</v>
          </cell>
        </row>
        <row r="95">
          <cell r="A95" t="str">
            <v>590813747</v>
          </cell>
          <cell r="B95">
            <v>0</v>
          </cell>
          <cell r="C95" t="str">
            <v>NA</v>
          </cell>
          <cell r="D95" t="str">
            <v>-(-)</v>
          </cell>
        </row>
        <row r="96">
          <cell r="A96" t="str">
            <v>590815056</v>
          </cell>
          <cell r="B96">
            <v>9940</v>
          </cell>
          <cell r="C96">
            <v>9653</v>
          </cell>
          <cell r="D96" t="str">
            <v>9653(-3%)</v>
          </cell>
        </row>
        <row r="97">
          <cell r="A97" t="str">
            <v>590816310</v>
          </cell>
          <cell r="B97">
            <v>9987</v>
          </cell>
          <cell r="C97">
            <v>10002</v>
          </cell>
          <cell r="D97" t="str">
            <v>10002(0%)</v>
          </cell>
        </row>
        <row r="98">
          <cell r="A98" t="str">
            <v>590817458</v>
          </cell>
          <cell r="B98">
            <v>6823</v>
          </cell>
          <cell r="C98">
            <v>7123</v>
          </cell>
          <cell r="D98" t="str">
            <v>7123(4%)</v>
          </cell>
        </row>
        <row r="99">
          <cell r="A99" t="str">
            <v>590817839</v>
          </cell>
          <cell r="B99">
            <v>5</v>
          </cell>
          <cell r="C99">
            <v>34</v>
          </cell>
          <cell r="D99" t="str">
            <v>34(580%)</v>
          </cell>
        </row>
        <row r="100">
          <cell r="A100" t="str">
            <v>600010862</v>
          </cell>
          <cell r="B100">
            <v>4412</v>
          </cell>
          <cell r="C100">
            <v>4581</v>
          </cell>
          <cell r="D100" t="str">
            <v>4581(4%)</v>
          </cell>
        </row>
        <row r="101">
          <cell r="A101" t="str">
            <v>600013999</v>
          </cell>
          <cell r="B101">
            <v>2939</v>
          </cell>
          <cell r="C101">
            <v>2642</v>
          </cell>
          <cell r="D101" t="str">
            <v>2642(-10%)</v>
          </cell>
        </row>
        <row r="102">
          <cell r="A102" t="str">
            <v>600100184</v>
          </cell>
          <cell r="B102">
            <v>127</v>
          </cell>
          <cell r="C102">
            <v>172</v>
          </cell>
          <cell r="D102" t="str">
            <v>172(35%)</v>
          </cell>
        </row>
        <row r="103">
          <cell r="A103" t="str">
            <v>600100754</v>
          </cell>
          <cell r="B103">
            <v>16879</v>
          </cell>
          <cell r="C103">
            <v>16867</v>
          </cell>
          <cell r="D103" t="str">
            <v>16867(0%)</v>
          </cell>
        </row>
        <row r="104">
          <cell r="A104" t="str">
            <v>600110175</v>
          </cell>
          <cell r="B104">
            <v>7146</v>
          </cell>
          <cell r="C104">
            <v>7947</v>
          </cell>
          <cell r="D104" t="str">
            <v>7947(11%)</v>
          </cell>
        </row>
        <row r="105">
          <cell r="A105" t="str">
            <v>620006049</v>
          </cell>
          <cell r="B105">
            <v>7144</v>
          </cell>
          <cell r="C105">
            <v>7019</v>
          </cell>
          <cell r="D105" t="str">
            <v>7019(-2%)</v>
          </cell>
        </row>
        <row r="106">
          <cell r="A106" t="str">
            <v>620024208</v>
          </cell>
          <cell r="B106">
            <v>0</v>
          </cell>
          <cell r="C106">
            <v>0</v>
          </cell>
          <cell r="D106" t="str">
            <v>0(-)</v>
          </cell>
        </row>
        <row r="107">
          <cell r="A107" t="str">
            <v>620100099</v>
          </cell>
          <cell r="B107">
            <v>14839</v>
          </cell>
          <cell r="C107">
            <v>14362</v>
          </cell>
          <cell r="D107" t="str">
            <v>14362(-3%)</v>
          </cell>
        </row>
        <row r="108">
          <cell r="A108" t="str">
            <v>620100487</v>
          </cell>
          <cell r="B108">
            <v>2768</v>
          </cell>
          <cell r="C108">
            <v>2264</v>
          </cell>
          <cell r="D108" t="str">
            <v>2264(-18%)</v>
          </cell>
        </row>
        <row r="109">
          <cell r="A109" t="str">
            <v>620100735</v>
          </cell>
          <cell r="B109">
            <v>6665</v>
          </cell>
          <cell r="C109">
            <v>7380</v>
          </cell>
          <cell r="D109" t="str">
            <v>7380(11%)</v>
          </cell>
        </row>
        <row r="110">
          <cell r="A110" t="str">
            <v>620100750</v>
          </cell>
          <cell r="B110">
            <v>5247</v>
          </cell>
          <cell r="C110">
            <v>5753</v>
          </cell>
          <cell r="D110" t="str">
            <v>5753(10%)</v>
          </cell>
        </row>
        <row r="111">
          <cell r="A111" t="str">
            <v>620101311</v>
          </cell>
          <cell r="B111">
            <v>9311</v>
          </cell>
          <cell r="C111">
            <v>9957</v>
          </cell>
          <cell r="D111" t="str">
            <v>9957(7%)</v>
          </cell>
        </row>
        <row r="112">
          <cell r="A112" t="str">
            <v>620101501</v>
          </cell>
          <cell r="B112">
            <v>14348</v>
          </cell>
          <cell r="C112">
            <v>14509</v>
          </cell>
          <cell r="D112" t="str">
            <v>14509(1%)</v>
          </cell>
        </row>
        <row r="113">
          <cell r="A113" t="str">
            <v>620105940</v>
          </cell>
          <cell r="B113">
            <v>137</v>
          </cell>
          <cell r="C113">
            <v>138</v>
          </cell>
          <cell r="D113" t="str">
            <v>138(1%)</v>
          </cell>
        </row>
        <row r="114">
          <cell r="A114" t="str">
            <v>620116046</v>
          </cell>
          <cell r="B114">
            <v>2020</v>
          </cell>
          <cell r="C114">
            <v>1981</v>
          </cell>
          <cell r="D114" t="str">
            <v>1981(-2%)</v>
          </cell>
        </row>
        <row r="115">
          <cell r="A115" t="str">
            <v>620118513</v>
          </cell>
          <cell r="B115">
            <v>12107</v>
          </cell>
          <cell r="C115">
            <v>12735</v>
          </cell>
          <cell r="D115" t="str">
            <v>12735(5%)</v>
          </cell>
        </row>
        <row r="116">
          <cell r="A116" t="str">
            <v>800002503</v>
          </cell>
          <cell r="B116">
            <v>5443</v>
          </cell>
          <cell r="C116">
            <v>5590</v>
          </cell>
          <cell r="D116" t="str">
            <v>5590(3%)</v>
          </cell>
        </row>
        <row r="117">
          <cell r="A117" t="str">
            <v>800009466</v>
          </cell>
          <cell r="B117">
            <v>9215</v>
          </cell>
          <cell r="C117">
            <v>8997</v>
          </cell>
          <cell r="D117" t="str">
            <v>8997(-2%)</v>
          </cell>
        </row>
        <row r="118">
          <cell r="A118" t="str">
            <v>800009920</v>
          </cell>
          <cell r="B118">
            <v>18179</v>
          </cell>
          <cell r="C118">
            <v>18474</v>
          </cell>
          <cell r="D118" t="str">
            <v>18474(2%)</v>
          </cell>
        </row>
        <row r="119">
          <cell r="A119" t="str">
            <v>800013179</v>
          </cell>
          <cell r="B119">
            <v>3525</v>
          </cell>
          <cell r="C119">
            <v>3949</v>
          </cell>
          <cell r="D119" t="str">
            <v>3949(12%)</v>
          </cell>
        </row>
        <row r="120">
          <cell r="A120" t="str">
            <v>800015729</v>
          </cell>
          <cell r="B120">
            <v>3566</v>
          </cell>
          <cell r="C120">
            <v>3723</v>
          </cell>
          <cell r="D120" t="str">
            <v>3723(4%)</v>
          </cell>
        </row>
        <row r="121">
          <cell r="A121" t="str">
            <v>800018491</v>
          </cell>
          <cell r="B121">
            <v>3200</v>
          </cell>
          <cell r="C121">
            <v>3938</v>
          </cell>
          <cell r="D121" t="str">
            <v>3938(23%)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o.dgf.2024.7.t1v5hprox_1"/>
      <sheetName val="TCD_t1d2rtp"/>
      <sheetName val="mco.dgf.2024.7.t1d2rtp_1"/>
      <sheetName val="Activité_externe"/>
      <sheetName val="mco.dgf.2024.7.t2vraem_1"/>
      <sheetName val="List"/>
    </sheetNames>
    <sheetDataSet>
      <sheetData sheetId="0">
        <row r="5">
          <cell r="E5" t="str">
            <v>020004495</v>
          </cell>
          <cell r="F5" t="str">
            <v>Entité Juridique</v>
          </cell>
          <cell r="G5">
            <v>20004495</v>
          </cell>
          <cell r="H5" t="str">
            <v>CH BRISSET HIRSON</v>
          </cell>
          <cell r="I5">
            <v>4851285.3375000004</v>
          </cell>
          <cell r="J5">
            <v>3053437.787</v>
          </cell>
          <cell r="K5">
            <v>4851285.3375000004</v>
          </cell>
          <cell r="L5" t="str">
            <v>DFG</v>
          </cell>
          <cell r="M5">
            <v>-1797847.5505000004</v>
          </cell>
          <cell r="N5">
            <v>-0.37059200303119672</v>
          </cell>
          <cell r="P5">
            <v>3864994.7873</v>
          </cell>
        </row>
        <row r="6">
          <cell r="E6" t="str">
            <v>800000036</v>
          </cell>
          <cell r="F6" t="str">
            <v>Entité Juridique</v>
          </cell>
          <cell r="G6">
            <v>800000036</v>
          </cell>
          <cell r="H6" t="str">
            <v>CH D'ALBERT</v>
          </cell>
          <cell r="I6">
            <v>1760168.2816999999</v>
          </cell>
          <cell r="J6">
            <v>1200741.2982000001</v>
          </cell>
          <cell r="K6">
            <v>1760168.2816999999</v>
          </cell>
          <cell r="L6" t="str">
            <v>DFG</v>
          </cell>
          <cell r="M6">
            <v>-559426.98349999986</v>
          </cell>
          <cell r="N6">
            <v>-0.31782585183258499</v>
          </cell>
          <cell r="P6">
            <v>1157628.3222000001</v>
          </cell>
        </row>
        <row r="7">
          <cell r="E7" t="str">
            <v>590000600</v>
          </cell>
          <cell r="F7" t="str">
            <v>Entité Juridique</v>
          </cell>
          <cell r="G7">
            <v>590782207</v>
          </cell>
          <cell r="H7" t="str">
            <v>CH DE SAINT - AMAND</v>
          </cell>
          <cell r="I7">
            <v>4931819.8825000003</v>
          </cell>
          <cell r="J7">
            <v>3502932.7006000001</v>
          </cell>
          <cell r="K7">
            <v>4931819.8825000003</v>
          </cell>
          <cell r="L7" t="str">
            <v>DFG</v>
          </cell>
          <cell r="M7">
            <v>-1428887.1819000002</v>
          </cell>
          <cell r="N7">
            <v>-0.28972817660479516</v>
          </cell>
          <cell r="P7">
            <v>3369299.1016000002</v>
          </cell>
        </row>
        <row r="8">
          <cell r="E8" t="str">
            <v>600100572</v>
          </cell>
          <cell r="F8" t="str">
            <v>Entité Juridique</v>
          </cell>
          <cell r="G8">
            <v>600100572</v>
          </cell>
          <cell r="H8" t="str">
            <v>CH BERTINOT JUEL</v>
          </cell>
          <cell r="I8">
            <v>1462323.2575000001</v>
          </cell>
          <cell r="J8">
            <v>1050455.0168000001</v>
          </cell>
          <cell r="K8">
            <v>1462323.2575000001</v>
          </cell>
          <cell r="L8" t="str">
            <v>DFG</v>
          </cell>
          <cell r="M8">
            <v>-411868.24069999997</v>
          </cell>
          <cell r="N8">
            <v>-0.28165334756703064</v>
          </cell>
          <cell r="P8">
            <v>1144243.2745000001</v>
          </cell>
        </row>
        <row r="9">
          <cell r="E9" t="str">
            <v>620003350</v>
          </cell>
          <cell r="F9" t="str">
            <v>Entité Géographique</v>
          </cell>
          <cell r="G9">
            <v>620003350</v>
          </cell>
          <cell r="H9" t="str">
            <v>HÔPITAL DE RIAUMONT</v>
          </cell>
          <cell r="I9">
            <v>10113497.077</v>
          </cell>
          <cell r="J9">
            <v>7305332.3141999999</v>
          </cell>
          <cell r="K9">
            <v>10113497.077</v>
          </cell>
          <cell r="L9" t="str">
            <v>DFG</v>
          </cell>
          <cell r="M9">
            <v>-2808164.7627999997</v>
          </cell>
          <cell r="N9">
            <v>-0.27766505902160155</v>
          </cell>
          <cell r="P9">
            <v>7511833.0060999999</v>
          </cell>
        </row>
        <row r="10">
          <cell r="E10" t="str">
            <v>800000077</v>
          </cell>
          <cell r="F10" t="str">
            <v>Entité Juridique</v>
          </cell>
          <cell r="G10">
            <v>800000077</v>
          </cell>
          <cell r="H10" t="str">
            <v>CH DE HAM</v>
          </cell>
          <cell r="I10">
            <v>2008036.45</v>
          </cell>
          <cell r="J10">
            <v>1480016.3695</v>
          </cell>
          <cell r="K10">
            <v>2008036.45</v>
          </cell>
          <cell r="L10" t="str">
            <v>DFG</v>
          </cell>
          <cell r="M10">
            <v>-528020.08049999992</v>
          </cell>
          <cell r="N10">
            <v>-0.26295343418691425</v>
          </cell>
          <cell r="P10">
            <v>1460962.8921999999</v>
          </cell>
        </row>
        <row r="11">
          <cell r="E11" t="str">
            <v>020000071</v>
          </cell>
          <cell r="F11" t="str">
            <v>Entité Juridique</v>
          </cell>
          <cell r="G11">
            <v>20000071</v>
          </cell>
          <cell r="H11" t="str">
            <v>CH DE VERVINS</v>
          </cell>
          <cell r="I11">
            <v>1921656.3917</v>
          </cell>
          <cell r="J11">
            <v>1502800.8862000001</v>
          </cell>
          <cell r="K11">
            <v>1921656.3917</v>
          </cell>
          <cell r="L11" t="str">
            <v>DFG</v>
          </cell>
          <cell r="M11">
            <v>-418855.50549999997</v>
          </cell>
          <cell r="N11">
            <v>-0.21796586908518956</v>
          </cell>
          <cell r="P11">
            <v>1308739.7078</v>
          </cell>
        </row>
        <row r="12">
          <cell r="E12" t="str">
            <v>590780052</v>
          </cell>
          <cell r="F12" t="str">
            <v>Entité Juridique</v>
          </cell>
          <cell r="G12">
            <v>590780052</v>
          </cell>
          <cell r="H12" t="str">
            <v>CH SOMAIN</v>
          </cell>
          <cell r="I12">
            <v>2793144.9232999999</v>
          </cell>
          <cell r="J12">
            <v>2207955.2647000002</v>
          </cell>
          <cell r="K12">
            <v>2793144.9232999999</v>
          </cell>
          <cell r="L12" t="str">
            <v>DFG</v>
          </cell>
          <cell r="M12">
            <v>-585189.65859999973</v>
          </cell>
          <cell r="N12">
            <v>-0.2095092358861993</v>
          </cell>
          <cell r="P12">
            <v>1974894.6028</v>
          </cell>
        </row>
        <row r="13">
          <cell r="E13" t="str">
            <v>800000069</v>
          </cell>
          <cell r="F13" t="str">
            <v>Entité Juridique</v>
          </cell>
          <cell r="G13">
            <v>800000069</v>
          </cell>
          <cell r="H13" t="str">
            <v>CH DE DOULLENS</v>
          </cell>
          <cell r="I13">
            <v>6009909.7682999996</v>
          </cell>
          <cell r="J13">
            <v>4880195.9599000001</v>
          </cell>
          <cell r="K13">
            <v>6009909.7682999996</v>
          </cell>
          <cell r="L13" t="str">
            <v>DFG</v>
          </cell>
          <cell r="M13">
            <v>-1129713.8083999995</v>
          </cell>
          <cell r="N13">
            <v>-0.18797516967040212</v>
          </cell>
          <cell r="P13">
            <v>4676105.0266000004</v>
          </cell>
        </row>
        <row r="14">
          <cell r="E14" t="str">
            <v>020000048</v>
          </cell>
          <cell r="F14" t="str">
            <v>Entité Juridique</v>
          </cell>
          <cell r="G14">
            <v>20000048</v>
          </cell>
          <cell r="H14" t="str">
            <v>CH GERONTOLOGIQUE</v>
          </cell>
          <cell r="I14">
            <v>2686211.8207999999</v>
          </cell>
          <cell r="J14">
            <v>2199135.4742000001</v>
          </cell>
          <cell r="K14">
            <v>2686211.8207999999</v>
          </cell>
          <cell r="L14" t="str">
            <v>DFG</v>
          </cell>
          <cell r="M14">
            <v>-487076.34659999982</v>
          </cell>
          <cell r="N14">
            <v>-0.18132462333329324</v>
          </cell>
          <cell r="P14">
            <v>2209821.0872999998</v>
          </cell>
        </row>
        <row r="15">
          <cell r="E15" t="str">
            <v>590782439</v>
          </cell>
          <cell r="F15" t="str">
            <v>Entité Juridique</v>
          </cell>
          <cell r="G15">
            <v>590782439</v>
          </cell>
          <cell r="H15" t="str">
            <v>CH WATTRELOS</v>
          </cell>
          <cell r="I15">
            <v>3301526.83</v>
          </cell>
          <cell r="J15">
            <v>2722414.7620999999</v>
          </cell>
          <cell r="K15">
            <v>3301526.83</v>
          </cell>
          <cell r="L15" t="str">
            <v>DFG</v>
          </cell>
          <cell r="M15">
            <v>-579112.06790000014</v>
          </cell>
          <cell r="N15">
            <v>-0.17540734869630004</v>
          </cell>
          <cell r="P15">
            <v>1927477.9166000001</v>
          </cell>
        </row>
        <row r="16">
          <cell r="E16" t="str">
            <v>590781795</v>
          </cell>
          <cell r="F16" t="str">
            <v>Entité Juridique</v>
          </cell>
          <cell r="G16">
            <v>590781795</v>
          </cell>
          <cell r="H16" t="str">
            <v>CH D'AVESNES</v>
          </cell>
          <cell r="I16">
            <v>4273930.5757999998</v>
          </cell>
          <cell r="J16">
            <v>3635060.1173</v>
          </cell>
          <cell r="K16">
            <v>4273930.5757999998</v>
          </cell>
          <cell r="L16" t="str">
            <v>DFG</v>
          </cell>
          <cell r="M16">
            <v>-638870.45849999972</v>
          </cell>
          <cell r="N16">
            <v>-0.14948077587348624</v>
          </cell>
          <cell r="P16">
            <v>2881312.9112</v>
          </cell>
        </row>
        <row r="17">
          <cell r="E17" t="str">
            <v>590782645</v>
          </cell>
          <cell r="F17" t="str">
            <v>Entité Juridique</v>
          </cell>
          <cell r="G17">
            <v>590782645</v>
          </cell>
          <cell r="H17" t="str">
            <v>HÔPITAL GENERAL. DE BAILLEUL</v>
          </cell>
          <cell r="I17">
            <v>1923047.7757999999</v>
          </cell>
          <cell r="J17">
            <v>1695635.6702000001</v>
          </cell>
          <cell r="K17">
            <v>1923047.7757999999</v>
          </cell>
          <cell r="L17" t="str">
            <v>DFG</v>
          </cell>
          <cell r="M17">
            <v>-227412.10559999989</v>
          </cell>
          <cell r="N17">
            <v>-0.11825608727032018</v>
          </cell>
          <cell r="P17">
            <v>1632484.6203999999</v>
          </cell>
        </row>
        <row r="18">
          <cell r="E18" t="str">
            <v>020000055</v>
          </cell>
          <cell r="F18" t="str">
            <v>Entité Juridique</v>
          </cell>
          <cell r="G18">
            <v>20000055</v>
          </cell>
          <cell r="H18" t="str">
            <v>CH NOUVION EN THIERACHE</v>
          </cell>
          <cell r="I18">
            <v>1272230.8141999999</v>
          </cell>
          <cell r="J18">
            <v>1123195.0636</v>
          </cell>
          <cell r="K18">
            <v>1272230.8141999999</v>
          </cell>
          <cell r="L18" t="str">
            <v>DFG</v>
          </cell>
          <cell r="M18">
            <v>-149035.75059999991</v>
          </cell>
          <cell r="N18">
            <v>-0.11714521369592522</v>
          </cell>
          <cell r="P18">
            <v>1240274.1564</v>
          </cell>
        </row>
        <row r="19">
          <cell r="E19" t="str">
            <v>020000022</v>
          </cell>
          <cell r="F19" t="str">
            <v>Entité Juridique</v>
          </cell>
          <cell r="G19">
            <v>20000022</v>
          </cell>
          <cell r="H19" t="str">
            <v>CH DE GUISE</v>
          </cell>
          <cell r="I19">
            <v>3024538.6967000002</v>
          </cell>
          <cell r="J19">
            <v>2741728.3890999998</v>
          </cell>
          <cell r="K19">
            <v>3024538.6967000002</v>
          </cell>
          <cell r="L19" t="str">
            <v>DFG</v>
          </cell>
          <cell r="M19">
            <v>-282810.30760000041</v>
          </cell>
          <cell r="N19">
            <v>-9.3505270046162006E-2</v>
          </cell>
          <cell r="P19">
            <v>2104263.0433999998</v>
          </cell>
        </row>
        <row r="20">
          <cell r="E20" t="str">
            <v>800000051</v>
          </cell>
          <cell r="F20" t="str">
            <v>Entité Juridique</v>
          </cell>
          <cell r="G20">
            <v>800000051</v>
          </cell>
          <cell r="H20" t="str">
            <v>CH DE CORBIE</v>
          </cell>
          <cell r="I20">
            <v>1793487.1850000001</v>
          </cell>
          <cell r="J20">
            <v>1762353.513</v>
          </cell>
          <cell r="K20">
            <v>1793487.1850000001</v>
          </cell>
          <cell r="L20" t="str">
            <v>DFG</v>
          </cell>
          <cell r="M20">
            <v>-31133.67200000002</v>
          </cell>
          <cell r="N20">
            <v>-1.7359294373770515E-2</v>
          </cell>
          <cell r="P20">
            <v>1535631.5946</v>
          </cell>
        </row>
        <row r="21">
          <cell r="E21" t="str">
            <v>800000085</v>
          </cell>
          <cell r="F21" t="str">
            <v>Entité Juridique</v>
          </cell>
          <cell r="G21">
            <v>800000085</v>
          </cell>
          <cell r="H21" t="str">
            <v>CHIC MONTDIDIER-ROYE</v>
          </cell>
          <cell r="I21">
            <v>3885450.8525</v>
          </cell>
          <cell r="J21">
            <v>3952694.5288999998</v>
          </cell>
          <cell r="K21">
            <v>3952694.5288999998</v>
          </cell>
          <cell r="L21" t="str">
            <v>Valo</v>
          </cell>
          <cell r="M21">
            <v>67243.676399999764</v>
          </cell>
          <cell r="N21">
            <v>1.7306531198749673E-2</v>
          </cell>
          <cell r="P21">
            <v>3467281.5326999999</v>
          </cell>
        </row>
        <row r="22">
          <cell r="E22" t="str">
            <v>590781670</v>
          </cell>
          <cell r="F22" t="str">
            <v>Entité Juridique</v>
          </cell>
          <cell r="G22">
            <v>590781670</v>
          </cell>
          <cell r="H22" t="str">
            <v>CH LE QUESNOY</v>
          </cell>
          <cell r="I22">
            <v>3952898.7807999998</v>
          </cell>
          <cell r="J22">
            <v>4327891.54</v>
          </cell>
          <cell r="K22">
            <v>4327891.54</v>
          </cell>
          <cell r="L22" t="str">
            <v>Valo</v>
          </cell>
          <cell r="M22">
            <v>374992.7592000002</v>
          </cell>
          <cell r="N22">
            <v>9.486525711748886E-2</v>
          </cell>
          <cell r="P22">
            <v>3559709.3144999999</v>
          </cell>
        </row>
        <row r="23">
          <cell r="E23" t="str">
            <v>620100677</v>
          </cell>
          <cell r="F23" t="str">
            <v>Entité Juridique</v>
          </cell>
          <cell r="G23">
            <v>620100677</v>
          </cell>
          <cell r="H23" t="str">
            <v>CH HENIN-BEAUMONT</v>
          </cell>
          <cell r="I23">
            <v>4270594.8191999998</v>
          </cell>
          <cell r="J23">
            <v>4704449.1655999999</v>
          </cell>
          <cell r="K23">
            <v>4704449.1655999999</v>
          </cell>
          <cell r="L23" t="str">
            <v>Valo</v>
          </cell>
          <cell r="M23">
            <v>433854.34640000015</v>
          </cell>
          <cell r="N23">
            <v>0.10159108151619803</v>
          </cell>
          <cell r="P23">
            <v>4783284.3919000002</v>
          </cell>
        </row>
        <row r="24">
          <cell r="E24" t="str">
            <v>590781811</v>
          </cell>
          <cell r="F24" t="str">
            <v>Entité Juridique</v>
          </cell>
          <cell r="G24">
            <v>590781811</v>
          </cell>
          <cell r="H24" t="str">
            <v>CH FELLERIES LIESSIES</v>
          </cell>
          <cell r="I24">
            <v>507888.70416999998</v>
          </cell>
          <cell r="J24">
            <v>560001.01433999999</v>
          </cell>
          <cell r="K24">
            <v>560001.01433999999</v>
          </cell>
          <cell r="L24" t="str">
            <v>Valo</v>
          </cell>
          <cell r="M24">
            <v>52112.310170000012</v>
          </cell>
          <cell r="N24">
            <v>0.10260576725202582</v>
          </cell>
          <cell r="P24">
            <v>533245.99734</v>
          </cell>
        </row>
        <row r="25">
          <cell r="E25" t="str">
            <v>590001749</v>
          </cell>
          <cell r="F25" t="str">
            <v>Entité Géographique</v>
          </cell>
          <cell r="G25">
            <v>590001749</v>
          </cell>
          <cell r="H25" t="str">
            <v>POLYCLINIQUE DE GRANDE SYNTHE</v>
          </cell>
          <cell r="I25">
            <v>5925182.1941999998</v>
          </cell>
          <cell r="J25">
            <v>7244514.0549999997</v>
          </cell>
          <cell r="K25">
            <v>7244514.0549999997</v>
          </cell>
          <cell r="L25" t="str">
            <v>Valo</v>
          </cell>
          <cell r="M25">
            <v>1319331.8607999999</v>
          </cell>
          <cell r="N25">
            <v>0.22266519704515722</v>
          </cell>
          <cell r="P25">
            <v>6170417.2452999996</v>
          </cell>
        </row>
        <row r="26">
          <cell r="E26" t="str">
            <v>800000135</v>
          </cell>
          <cell r="F26" t="str">
            <v>Entité Juridique</v>
          </cell>
          <cell r="G26">
            <v>800000135</v>
          </cell>
          <cell r="H26" t="str">
            <v>CHIC DE LA BAIE DE SOMME</v>
          </cell>
          <cell r="I26">
            <v>1356051.6666999999</v>
          </cell>
          <cell r="J26">
            <v>1694192.0319000001</v>
          </cell>
          <cell r="K26">
            <v>1694192.0319000001</v>
          </cell>
          <cell r="L26" t="str">
            <v>Valo</v>
          </cell>
          <cell r="M26">
            <v>338140.36520000012</v>
          </cell>
          <cell r="N26">
            <v>0.24935654997783141</v>
          </cell>
          <cell r="P26">
            <v>1346749.6886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D6D4-97DB-4B34-BB14-6691DCABCE9D}">
  <dimension ref="A1:Y113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  <col min="2" max="2" width="4.85546875" bestFit="1" customWidth="1"/>
    <col min="3" max="3" width="61.42578125" bestFit="1" customWidth="1"/>
    <col min="4" max="4" width="2.5703125" bestFit="1" customWidth="1"/>
    <col min="5" max="5" width="43.7109375" bestFit="1" customWidth="1"/>
    <col min="6" max="6" width="5.28515625" bestFit="1" customWidth="1"/>
    <col min="7" max="7" width="2" bestFit="1" customWidth="1"/>
    <col min="8" max="8" width="6.28515625" bestFit="1" customWidth="1"/>
    <col min="9" max="10" width="6.85546875" bestFit="1" customWidth="1"/>
    <col min="12" max="13" width="12.28515625" bestFit="1" customWidth="1"/>
    <col min="14" max="14" width="5.28515625" bestFit="1" customWidth="1"/>
    <col min="16" max="16" width="6.85546875" bestFit="1" customWidth="1"/>
    <col min="17" max="17" width="7.140625" bestFit="1" customWidth="1"/>
    <col min="19" max="19" width="6" bestFit="1" customWidth="1"/>
    <col min="20" max="20" width="7" bestFit="1" customWidth="1"/>
    <col min="21" max="21" width="7.140625" bestFit="1" customWidth="1"/>
    <col min="23" max="23" width="11.28515625" bestFit="1" customWidth="1"/>
    <col min="25" max="25" width="12.28515625" bestFit="1" customWidth="1"/>
  </cols>
  <sheetData>
    <row r="1" spans="1:25" s="6" customFormat="1" ht="15.75" thickBot="1" x14ac:dyDescent="0.3">
      <c r="A1" s="6" t="s">
        <v>291</v>
      </c>
      <c r="B1" s="6" t="s">
        <v>292</v>
      </c>
      <c r="C1" s="6" t="s">
        <v>293</v>
      </c>
      <c r="D1" s="6" t="s">
        <v>292</v>
      </c>
      <c r="E1" s="6" t="s">
        <v>294</v>
      </c>
      <c r="F1" s="6" t="s">
        <v>295</v>
      </c>
      <c r="G1" s="6" t="s">
        <v>296</v>
      </c>
      <c r="H1" s="6" t="s">
        <v>297</v>
      </c>
      <c r="I1" s="6" t="s">
        <v>298</v>
      </c>
      <c r="J1" s="6" t="s">
        <v>299</v>
      </c>
      <c r="K1" s="6" t="s">
        <v>292</v>
      </c>
      <c r="L1" s="6" t="s">
        <v>300</v>
      </c>
      <c r="M1" s="6" t="s">
        <v>301</v>
      </c>
      <c r="N1" s="6" t="s">
        <v>302</v>
      </c>
      <c r="O1" s="6" t="s">
        <v>292</v>
      </c>
      <c r="P1" s="6" t="s">
        <v>303</v>
      </c>
      <c r="Q1" s="6" t="s">
        <v>304</v>
      </c>
      <c r="R1" s="6" t="s">
        <v>292</v>
      </c>
      <c r="S1" s="6" t="s">
        <v>305</v>
      </c>
      <c r="T1" s="6" t="s">
        <v>306</v>
      </c>
      <c r="U1" s="6" t="s">
        <v>307</v>
      </c>
      <c r="V1" s="6" t="s">
        <v>292</v>
      </c>
      <c r="W1" s="6" t="s">
        <v>308</v>
      </c>
      <c r="X1" s="6" t="s">
        <v>292</v>
      </c>
      <c r="Y1" s="6" t="s">
        <v>309</v>
      </c>
    </row>
    <row r="2" spans="1:25" ht="15.75" thickTop="1" x14ac:dyDescent="0.25">
      <c r="A2" s="6" t="s">
        <v>114</v>
      </c>
      <c r="B2" s="6"/>
      <c r="C2" s="6" t="s">
        <v>115</v>
      </c>
      <c r="D2" s="6"/>
      <c r="E2" s="6" t="s">
        <v>0</v>
      </c>
      <c r="F2" s="7" t="s">
        <v>1</v>
      </c>
      <c r="G2" s="7">
        <v>0</v>
      </c>
      <c r="H2" s="8" t="str">
        <f t="shared" ref="H2:H65" si="0">IF(G2=0,F2,"Hprox")</f>
        <v>DGF</v>
      </c>
      <c r="I2" s="4">
        <v>-7.8518847990081631E-2</v>
      </c>
      <c r="J2" s="4">
        <v>-4.5046256224079081E-2</v>
      </c>
      <c r="K2" s="4"/>
      <c r="L2" s="22">
        <f>VLOOKUP($A2,[1]Séjours!$B$5:$L$49,11,FALSE)</f>
        <v>302968861.48000002</v>
      </c>
      <c r="M2" s="22">
        <f>VLOOKUP($A2,[1]Séjours!$B$5:$L$49,4,FALSE)</f>
        <v>318211229.02999997</v>
      </c>
      <c r="N2" s="19">
        <v>5.0310013628269035E-2</v>
      </c>
      <c r="O2" s="4"/>
      <c r="P2" s="4">
        <v>-7.7129997538591399E-2</v>
      </c>
      <c r="Q2" s="4">
        <v>-5.2041211013045499E-2</v>
      </c>
      <c r="R2" s="4"/>
      <c r="S2" s="9">
        <f>VLOOKUP($A2,'[2]evolution_sej.2024.7'!$A$2:$D$150,2,FALSE)</f>
        <v>98220</v>
      </c>
      <c r="T2" s="9">
        <f>VLOOKUP($A2,'[2]evolution_sej.2024.7'!$A$2:$D$150,3,)</f>
        <v>102080</v>
      </c>
      <c r="U2" s="14">
        <f t="shared" ref="U2:U65" si="1">(T2-S2)/S2</f>
        <v>3.9299531663612296E-2</v>
      </c>
      <c r="V2" s="6"/>
      <c r="W2" s="5">
        <v>17893669.429999948</v>
      </c>
      <c r="X2" s="5"/>
      <c r="Y2" s="3">
        <v>567469687</v>
      </c>
    </row>
    <row r="3" spans="1:25" x14ac:dyDescent="0.25">
      <c r="A3" s="6" t="s">
        <v>116</v>
      </c>
      <c r="B3" s="6"/>
      <c r="C3" s="6" t="s">
        <v>117</v>
      </c>
      <c r="D3" s="6"/>
      <c r="E3" s="6" t="s">
        <v>2</v>
      </c>
      <c r="F3" s="7" t="s">
        <v>1</v>
      </c>
      <c r="G3" s="7">
        <v>0</v>
      </c>
      <c r="H3" s="8" t="str">
        <f t="shared" si="0"/>
        <v>DGF</v>
      </c>
      <c r="I3" s="4">
        <v>-3.2128089827528905E-2</v>
      </c>
      <c r="J3" s="4">
        <v>-3.3104046555445792E-2</v>
      </c>
      <c r="K3" s="4"/>
      <c r="L3" s="3">
        <f>VLOOKUP($A3,[1]Séjours!$B$5:$L$49,11,FALSE)</f>
        <v>156383887.43000001</v>
      </c>
      <c r="M3" s="3">
        <f>VLOOKUP($A3,[1]Séjours!$B$5:$L$49,4,FALSE)</f>
        <v>177332221.36000001</v>
      </c>
      <c r="N3" s="19">
        <v>0.13395455423358005</v>
      </c>
      <c r="O3" s="4"/>
      <c r="P3" s="4">
        <v>-4.6841513231898703E-2</v>
      </c>
      <c r="Q3" s="4">
        <v>-4.1856610029009499E-2</v>
      </c>
      <c r="R3" s="4"/>
      <c r="S3" s="9">
        <f>VLOOKUP($A3,'[2]evolution_sej.2024.7'!$A$2:$D$150,2,FALSE)</f>
        <v>42646</v>
      </c>
      <c r="T3" s="9">
        <f>VLOOKUP($A3,'[2]evolution_sej.2024.7'!$A$2:$D$150,3,)</f>
        <v>46408</v>
      </c>
      <c r="U3" s="14">
        <f>(T3-S3)/S3</f>
        <v>8.821460394878769E-2</v>
      </c>
      <c r="V3" s="6"/>
      <c r="W3" s="5">
        <v>7563325.0999999642</v>
      </c>
      <c r="X3" s="5"/>
      <c r="Y3" s="3">
        <v>326387595</v>
      </c>
    </row>
    <row r="4" spans="1:25" x14ac:dyDescent="0.25">
      <c r="A4" s="6" t="s">
        <v>118</v>
      </c>
      <c r="B4" s="6"/>
      <c r="C4" s="6" t="s">
        <v>119</v>
      </c>
      <c r="D4" s="6"/>
      <c r="E4" s="6" t="s">
        <v>3</v>
      </c>
      <c r="F4" s="7" t="s">
        <v>1</v>
      </c>
      <c r="G4" s="7">
        <v>0</v>
      </c>
      <c r="H4" s="8" t="str">
        <f t="shared" si="0"/>
        <v>DGF</v>
      </c>
      <c r="I4" s="4">
        <v>-9.8081953580458667E-2</v>
      </c>
      <c r="J4" s="4">
        <v>-3.0325009406280707E-2</v>
      </c>
      <c r="K4" s="4"/>
      <c r="L4" s="3">
        <f>VLOOKUP($A4,[1]Séjours!$B$5:$L$49,11,FALSE)</f>
        <v>130088149.54000001</v>
      </c>
      <c r="M4" s="3">
        <f>VLOOKUP($A4,[1]Séjours!$B$5:$L$49,4,FALSE)</f>
        <v>135883871.83000001</v>
      </c>
      <c r="N4" s="19">
        <v>4.4552269445710779E-2</v>
      </c>
      <c r="O4" s="4"/>
      <c r="P4" s="4">
        <v>-6.8973128069304196E-2</v>
      </c>
      <c r="Q4" s="4">
        <v>1.1877172653534201E-2</v>
      </c>
      <c r="R4" s="4"/>
      <c r="S4" s="9">
        <f>VLOOKUP($A4,'[2]evolution_sej.2024.7'!$A$2:$D$150,2,FALSE)</f>
        <v>43062</v>
      </c>
      <c r="T4" s="9">
        <f>VLOOKUP($A4,'[2]evolution_sej.2024.7'!$A$2:$D$150,3,)</f>
        <v>45278</v>
      </c>
      <c r="U4" s="14">
        <f t="shared" si="1"/>
        <v>5.1460684594305882E-2</v>
      </c>
      <c r="V4" s="6"/>
      <c r="W4" s="5">
        <v>5051594.1100000143</v>
      </c>
      <c r="X4" s="5"/>
      <c r="Y4" s="3">
        <v>237973974</v>
      </c>
    </row>
    <row r="5" spans="1:25" x14ac:dyDescent="0.25">
      <c r="A5" s="6" t="s">
        <v>120</v>
      </c>
      <c r="B5" s="6"/>
      <c r="C5" s="6" t="s">
        <v>121</v>
      </c>
      <c r="D5" s="6"/>
      <c r="E5" s="6" t="s">
        <v>4</v>
      </c>
      <c r="F5" s="7" t="s">
        <v>1</v>
      </c>
      <c r="G5" s="7">
        <v>0</v>
      </c>
      <c r="H5" s="8" t="str">
        <f t="shared" si="0"/>
        <v>DGF</v>
      </c>
      <c r="I5" s="4">
        <v>-5.1689759592471969E-2</v>
      </c>
      <c r="J5" s="4">
        <v>-4.4612692639869604E-2</v>
      </c>
      <c r="K5" s="4"/>
      <c r="L5" s="3">
        <f>VLOOKUP($A5,[1]Séjours!$B$5:$L$49,11,FALSE)</f>
        <v>72977437.010000005</v>
      </c>
      <c r="M5" s="3">
        <f>VLOOKUP($A5,[1]Séjours!$B$5:$L$49,4,FALSE)</f>
        <v>80159278.116999999</v>
      </c>
      <c r="N5" s="19">
        <v>9.8411802349483324E-2</v>
      </c>
      <c r="O5" s="4"/>
      <c r="P5" s="4">
        <v>-8.3695394580930602E-2</v>
      </c>
      <c r="Q5" s="4">
        <v>-6.7777865550201405E-2</v>
      </c>
      <c r="R5" s="4"/>
      <c r="S5" s="9">
        <f>VLOOKUP($A5,'[2]evolution_sej.2024.7'!$A$2:$D$150,2,FALSE)</f>
        <v>28392</v>
      </c>
      <c r="T5" s="9">
        <f>VLOOKUP($A5,'[2]evolution_sej.2024.7'!$A$2:$D$150,3,)</f>
        <v>29029</v>
      </c>
      <c r="U5" s="14">
        <f t="shared" si="1"/>
        <v>2.2435897435897436E-2</v>
      </c>
      <c r="V5" s="6"/>
      <c r="W5" s="5">
        <v>4204212.1200000048</v>
      </c>
      <c r="X5" s="5"/>
      <c r="Y5" s="3">
        <v>134625753</v>
      </c>
    </row>
    <row r="6" spans="1:25" x14ac:dyDescent="0.25">
      <c r="A6" s="6" t="s">
        <v>122</v>
      </c>
      <c r="B6" s="6"/>
      <c r="C6" s="6" t="s">
        <v>123</v>
      </c>
      <c r="D6" s="6"/>
      <c r="E6" s="6" t="s">
        <v>5</v>
      </c>
      <c r="F6" s="7" t="s">
        <v>1</v>
      </c>
      <c r="G6" s="7">
        <v>0</v>
      </c>
      <c r="H6" s="8" t="str">
        <f t="shared" si="0"/>
        <v>DGF</v>
      </c>
      <c r="I6" s="4">
        <v>1.5120047215017989E-2</v>
      </c>
      <c r="J6" s="4">
        <v>5.1973273108921317E-2</v>
      </c>
      <c r="K6" s="4"/>
      <c r="L6" s="3">
        <f>VLOOKUP($A6,[1]Séjours!$B$5:$L$49,11,FALSE)</f>
        <v>74098779.900999993</v>
      </c>
      <c r="M6" s="3">
        <f>VLOOKUP($A6,[1]Séjours!$B$5:$L$49,4,FALSE)</f>
        <v>78696833.722000003</v>
      </c>
      <c r="N6" s="19">
        <v>6.2053030119298302E-2</v>
      </c>
      <c r="O6" s="4"/>
      <c r="P6" s="4">
        <v>6.7088145896656501E-2</v>
      </c>
      <c r="Q6" s="4">
        <v>0.117544072948328</v>
      </c>
      <c r="R6" s="4"/>
      <c r="S6" s="9">
        <f>VLOOKUP($A6,'[2]evolution_sej.2024.7'!$A$2:$D$150,2,FALSE)</f>
        <v>27729</v>
      </c>
      <c r="T6" s="9">
        <f>VLOOKUP($A6,'[2]evolution_sej.2024.7'!$A$2:$D$150,3,)</f>
        <v>29573</v>
      </c>
      <c r="U6" s="14">
        <f t="shared" si="1"/>
        <v>6.6500775361534856E-2</v>
      </c>
      <c r="V6" s="6"/>
      <c r="W6" s="5" t="s">
        <v>6</v>
      </c>
      <c r="X6" s="5"/>
      <c r="Y6" s="3">
        <v>125348062</v>
      </c>
    </row>
    <row r="7" spans="1:25" x14ac:dyDescent="0.25">
      <c r="A7" s="6" t="s">
        <v>124</v>
      </c>
      <c r="B7" s="6"/>
      <c r="C7" s="6" t="s">
        <v>125</v>
      </c>
      <c r="D7" s="6"/>
      <c r="E7" s="6" t="s">
        <v>7</v>
      </c>
      <c r="F7" s="7" t="s">
        <v>1</v>
      </c>
      <c r="G7" s="7">
        <v>0</v>
      </c>
      <c r="H7" s="8" t="str">
        <f t="shared" si="0"/>
        <v>DGF</v>
      </c>
      <c r="I7" s="4">
        <v>2.2062935239336251E-2</v>
      </c>
      <c r="J7" s="4">
        <v>4.8171522974274489E-2</v>
      </c>
      <c r="K7" s="4"/>
      <c r="L7" s="3">
        <f>VLOOKUP($A7,[1]Séjours!$B$5:$L$49,11,FALSE)</f>
        <v>68960894.493000001</v>
      </c>
      <c r="M7" s="3">
        <f>VLOOKUP($A7,[1]Séjours!$B$5:$L$49,4,FALSE)</f>
        <v>77137668.136000007</v>
      </c>
      <c r="N7" s="19">
        <v>0.11857116563112458</v>
      </c>
      <c r="O7" s="4"/>
      <c r="P7" s="4">
        <v>-2.9937675203440102E-4</v>
      </c>
      <c r="Q7" s="4">
        <v>1.0668698799771399E-2</v>
      </c>
      <c r="R7" s="4"/>
      <c r="S7" s="9">
        <f>VLOOKUP($A7,'[2]evolution_sej.2024.7'!$A$2:$D$150,2,FALSE)</f>
        <v>21663</v>
      </c>
      <c r="T7" s="9">
        <f>VLOOKUP($A7,'[2]evolution_sej.2024.7'!$A$2:$D$150,3,)</f>
        <v>23094</v>
      </c>
      <c r="U7" s="14">
        <f t="shared" si="1"/>
        <v>6.6057332779393435E-2</v>
      </c>
      <c r="V7" s="6"/>
      <c r="W7" s="5" t="s">
        <v>6</v>
      </c>
      <c r="X7" s="5"/>
      <c r="Y7" s="3">
        <v>119956432</v>
      </c>
    </row>
    <row r="8" spans="1:25" x14ac:dyDescent="0.25">
      <c r="A8" s="6" t="s">
        <v>126</v>
      </c>
      <c r="B8" s="6"/>
      <c r="C8" s="6" t="s">
        <v>127</v>
      </c>
      <c r="D8" s="6"/>
      <c r="E8" s="6" t="s">
        <v>8</v>
      </c>
      <c r="F8" s="7" t="s">
        <v>1</v>
      </c>
      <c r="G8" s="7">
        <v>0</v>
      </c>
      <c r="H8" s="8" t="str">
        <f t="shared" si="0"/>
        <v>DGF</v>
      </c>
      <c r="I8" s="4">
        <v>-3.1507632686855601E-2</v>
      </c>
      <c r="J8" s="4">
        <v>-2.8922216427974805E-2</v>
      </c>
      <c r="K8" s="4"/>
      <c r="L8" s="3">
        <f>VLOOKUP($A8,[1]Séjours!$B$5:$L$49,11,FALSE)</f>
        <v>61806998.409000002</v>
      </c>
      <c r="M8" s="3">
        <f>VLOOKUP($A8,[1]Séjours!$B$5:$L$49,4,FALSE)</f>
        <v>65783637.056999996</v>
      </c>
      <c r="N8" s="19">
        <v>6.4339617686739681E-2</v>
      </c>
      <c r="O8" s="4"/>
      <c r="P8" s="4">
        <v>-5.6135027498577697E-2</v>
      </c>
      <c r="Q8" s="4">
        <v>1.3654466148302701E-2</v>
      </c>
      <c r="R8" s="4"/>
      <c r="S8" s="9">
        <f>VLOOKUP($A8,'[2]evolution_sej.2024.7'!$A$2:$D$150,2,FALSE)</f>
        <v>21839</v>
      </c>
      <c r="T8" s="9">
        <f>VLOOKUP($A8,'[2]evolution_sej.2024.7'!$A$2:$D$150,3,)</f>
        <v>21899</v>
      </c>
      <c r="U8" s="14">
        <f t="shared" si="1"/>
        <v>2.7473785429735793E-3</v>
      </c>
      <c r="V8" s="6"/>
      <c r="W8" s="5">
        <v>2336023.9899999946</v>
      </c>
      <c r="X8" s="5"/>
      <c r="Y8" s="3">
        <v>115384557</v>
      </c>
    </row>
    <row r="9" spans="1:25" x14ac:dyDescent="0.25">
      <c r="A9" s="6" t="s">
        <v>128</v>
      </c>
      <c r="B9" s="6"/>
      <c r="C9" s="6" t="s">
        <v>129</v>
      </c>
      <c r="D9" s="6"/>
      <c r="E9" s="6" t="s">
        <v>9</v>
      </c>
      <c r="F9" s="7" t="s">
        <v>1</v>
      </c>
      <c r="G9" s="7">
        <v>0</v>
      </c>
      <c r="H9" s="8" t="str">
        <f t="shared" si="0"/>
        <v>DGF</v>
      </c>
      <c r="I9" s="4">
        <v>-2.5402028125554255E-2</v>
      </c>
      <c r="J9" s="4">
        <v>-5.1508858160233963E-2</v>
      </c>
      <c r="K9" s="4"/>
      <c r="L9" s="3">
        <f>VLOOKUP($A9,[1]Séjours!$B$5:$L$49,11,FALSE)</f>
        <v>59505119.063000001</v>
      </c>
      <c r="M9" s="3">
        <f>VLOOKUP($A9,[1]Séjours!$B$5:$L$49,4,FALSE)</f>
        <v>65354708.218000002</v>
      </c>
      <c r="N9" s="19">
        <v>9.8303965223678569E-2</v>
      </c>
      <c r="O9" s="4"/>
      <c r="P9" s="4">
        <v>-2.5346637294285299E-2</v>
      </c>
      <c r="Q9" s="4">
        <v>-2.6564727225605801E-2</v>
      </c>
      <c r="R9" s="4"/>
      <c r="S9" s="9">
        <f>VLOOKUP($A9,'[2]evolution_sej.2024.7'!$A$2:$D$150,2,FALSE)</f>
        <v>21575</v>
      </c>
      <c r="T9" s="9">
        <f>VLOOKUP($A9,'[2]evolution_sej.2024.7'!$A$2:$D$150,3,)</f>
        <v>22695</v>
      </c>
      <c r="U9" s="14">
        <f t="shared" si="1"/>
        <v>5.191193511008111E-2</v>
      </c>
      <c r="V9" s="6"/>
      <c r="W9" s="5">
        <v>4122604.7699999958</v>
      </c>
      <c r="X9" s="5"/>
      <c r="Y9" s="3">
        <v>114338302</v>
      </c>
    </row>
    <row r="10" spans="1:25" x14ac:dyDescent="0.25">
      <c r="A10" s="6" t="s">
        <v>130</v>
      </c>
      <c r="B10" s="6"/>
      <c r="C10" s="6" t="s">
        <v>131</v>
      </c>
      <c r="D10" s="6"/>
      <c r="E10" s="6" t="s">
        <v>10</v>
      </c>
      <c r="F10" s="7" t="s">
        <v>1</v>
      </c>
      <c r="G10" s="7">
        <v>0</v>
      </c>
      <c r="H10" s="8" t="str">
        <f t="shared" si="0"/>
        <v>DGF</v>
      </c>
      <c r="I10" s="4">
        <v>-3.1095691045861129E-2</v>
      </c>
      <c r="J10" s="4">
        <v>-5.9560103381871655E-2</v>
      </c>
      <c r="K10" s="4"/>
      <c r="L10" s="3">
        <f>VLOOKUP($A10,[1]Séjours!$B$5:$L$49,11,FALSE)</f>
        <v>42931662.203000002</v>
      </c>
      <c r="M10" s="3">
        <f>VLOOKUP($A10,[1]Séjours!$B$5:$L$49,4,FALSE)</f>
        <v>55799817.351999998</v>
      </c>
      <c r="N10" s="19">
        <v>0.2997357774817484</v>
      </c>
      <c r="O10" s="4"/>
      <c r="P10" s="4">
        <v>-9.3613868721292001E-2</v>
      </c>
      <c r="Q10" s="4">
        <v>-2.16921025337087E-2</v>
      </c>
      <c r="R10" s="4"/>
      <c r="S10" s="9">
        <f>VLOOKUP($A10,'[2]evolution_sej.2024.7'!$A$2:$D$150,2,FALSE)</f>
        <v>17572</v>
      </c>
      <c r="T10" s="9">
        <f>VLOOKUP($A10,'[2]evolution_sej.2024.7'!$A$2:$D$150,3,)</f>
        <v>20807</v>
      </c>
      <c r="U10" s="14">
        <f t="shared" si="1"/>
        <v>0.18409970407466425</v>
      </c>
      <c r="V10" s="6"/>
      <c r="W10" s="5">
        <v>4261693.1019999981</v>
      </c>
      <c r="X10" s="5"/>
      <c r="Y10" s="3">
        <v>102218308</v>
      </c>
    </row>
    <row r="11" spans="1:25" x14ac:dyDescent="0.25">
      <c r="A11" s="6" t="s">
        <v>132</v>
      </c>
      <c r="B11" s="6"/>
      <c r="C11" s="6" t="s">
        <v>133</v>
      </c>
      <c r="D11" s="6"/>
      <c r="E11" s="6" t="s">
        <v>11</v>
      </c>
      <c r="F11" s="7" t="s">
        <v>1</v>
      </c>
      <c r="G11" s="7">
        <v>0</v>
      </c>
      <c r="H11" s="8" t="str">
        <f t="shared" si="0"/>
        <v>DGF</v>
      </c>
      <c r="I11" s="4">
        <v>-0.10578797892339943</v>
      </c>
      <c r="J11" s="4">
        <v>-8.5731337121349616E-2</v>
      </c>
      <c r="K11" s="4"/>
      <c r="L11" s="3">
        <f>VLOOKUP($A11,[1]Séjours!$B$5:$L$49,11,FALSE)</f>
        <v>52943636.857000001</v>
      </c>
      <c r="M11" s="3">
        <f>VLOOKUP($A11,[1]Séjours!$B$5:$L$49,4,FALSE)</f>
        <v>57273565.432999998</v>
      </c>
      <c r="N11" s="19">
        <v>8.1783738954221752E-2</v>
      </c>
      <c r="O11" s="4"/>
      <c r="P11" s="4">
        <v>-0.18485966226730399</v>
      </c>
      <c r="Q11" s="4">
        <v>-0.15500547518874999</v>
      </c>
      <c r="R11" s="4"/>
      <c r="S11" s="9">
        <f>VLOOKUP($A11,'[2]evolution_sej.2024.7'!$A$2:$D$150,2,FALSE)</f>
        <v>17499</v>
      </c>
      <c r="T11" s="9">
        <f>VLOOKUP($A11,'[2]evolution_sej.2024.7'!$A$2:$D$150,3,)</f>
        <v>19198</v>
      </c>
      <c r="U11" s="14">
        <f t="shared" si="1"/>
        <v>9.7091262357849026E-2</v>
      </c>
      <c r="V11" s="6"/>
      <c r="W11" s="5">
        <v>6048294.2049999982</v>
      </c>
      <c r="X11" s="5"/>
      <c r="Y11" s="3">
        <v>100784854</v>
      </c>
    </row>
    <row r="12" spans="1:25" x14ac:dyDescent="0.25">
      <c r="A12" s="6" t="s">
        <v>134</v>
      </c>
      <c r="B12" s="6"/>
      <c r="C12" s="6" t="s">
        <v>135</v>
      </c>
      <c r="D12" s="6"/>
      <c r="E12" s="6" t="s">
        <v>12</v>
      </c>
      <c r="F12" s="7" t="s">
        <v>1</v>
      </c>
      <c r="G12" s="7">
        <v>0</v>
      </c>
      <c r="H12" s="8" t="str">
        <f t="shared" si="0"/>
        <v>DGF</v>
      </c>
      <c r="I12" s="4">
        <v>-5.800280082991717E-2</v>
      </c>
      <c r="J12" s="4">
        <v>-4.8492546367042512E-2</v>
      </c>
      <c r="K12" s="4"/>
      <c r="L12" s="3">
        <f>VLOOKUP($A12,[1]Séjours!$B$5:$L$49,11,FALSE)</f>
        <v>50594794.620999999</v>
      </c>
      <c r="M12" s="3">
        <f>VLOOKUP($A12,[1]Séjours!$B$5:$L$49,4,FALSE)</f>
        <v>54499474.351000004</v>
      </c>
      <c r="N12" s="19">
        <v>7.7175522882334535E-2</v>
      </c>
      <c r="O12" s="4"/>
      <c r="P12" s="4">
        <v>-6.9268326952123399E-2</v>
      </c>
      <c r="Q12" s="4">
        <v>-8.3143067898415801E-2</v>
      </c>
      <c r="R12" s="4"/>
      <c r="S12" s="9">
        <f>VLOOKUP($A12,'[2]evolution_sej.2024.7'!$A$2:$D$150,2,FALSE)</f>
        <v>15320</v>
      </c>
      <c r="T12" s="9">
        <f>VLOOKUP($A12,'[2]evolution_sej.2024.7'!$A$2:$D$150,3,)</f>
        <v>15975</v>
      </c>
      <c r="U12" s="14">
        <f t="shared" si="1"/>
        <v>4.2754569190600521E-2</v>
      </c>
      <c r="V12" s="6"/>
      <c r="W12" s="5">
        <v>3190830.0380000025</v>
      </c>
      <c r="X12" s="5"/>
      <c r="Y12" s="3">
        <v>94000604</v>
      </c>
    </row>
    <row r="13" spans="1:25" x14ac:dyDescent="0.25">
      <c r="A13" s="6" t="s">
        <v>136</v>
      </c>
      <c r="B13" s="6"/>
      <c r="C13" s="6" t="s">
        <v>137</v>
      </c>
      <c r="D13" s="6"/>
      <c r="E13" s="6" t="s">
        <v>13</v>
      </c>
      <c r="F13" s="7" t="s">
        <v>1</v>
      </c>
      <c r="G13" s="7">
        <v>0</v>
      </c>
      <c r="H13" s="8" t="str">
        <f t="shared" si="0"/>
        <v>DGF</v>
      </c>
      <c r="I13" s="4">
        <v>-1.5564613681476852E-2</v>
      </c>
      <c r="J13" s="4">
        <v>1.2041079801351846E-2</v>
      </c>
      <c r="K13" s="4"/>
      <c r="L13" s="3">
        <f>VLOOKUP($A13,[1]Séjours!$B$5:$L$49,11,FALSE)</f>
        <v>51846788.685999997</v>
      </c>
      <c r="M13" s="3">
        <f>VLOOKUP($A13,[1]Séjours!$B$5:$L$49,4,FALSE)</f>
        <v>55181222.601000004</v>
      </c>
      <c r="N13" s="19">
        <v>6.4313219767464513E-2</v>
      </c>
      <c r="O13" s="4"/>
      <c r="P13" s="4">
        <v>-5.99527665317139E-2</v>
      </c>
      <c r="Q13" s="4">
        <v>-6.9500674763832704E-2</v>
      </c>
      <c r="R13" s="4"/>
      <c r="S13" s="9">
        <f>VLOOKUP($A13,'[2]evolution_sej.2024.7'!$A$2:$D$150,2,FALSE)</f>
        <v>16060</v>
      </c>
      <c r="T13" s="9">
        <f>VLOOKUP($A13,'[2]evolution_sej.2024.7'!$A$2:$D$150,3,)</f>
        <v>16674</v>
      </c>
      <c r="U13" s="14">
        <f t="shared" si="1"/>
        <v>3.8231631382316313E-2</v>
      </c>
      <c r="V13" s="6"/>
      <c r="W13" s="5" t="s">
        <v>6</v>
      </c>
      <c r="X13" s="5"/>
      <c r="Y13" s="3">
        <v>90828336</v>
      </c>
    </row>
    <row r="14" spans="1:25" x14ac:dyDescent="0.25">
      <c r="A14" s="6" t="s">
        <v>138</v>
      </c>
      <c r="B14" s="6"/>
      <c r="C14" s="6" t="s">
        <v>139</v>
      </c>
      <c r="D14" s="6"/>
      <c r="E14" s="6" t="s">
        <v>14</v>
      </c>
      <c r="F14" s="7" t="s">
        <v>1</v>
      </c>
      <c r="G14" s="7">
        <v>0</v>
      </c>
      <c r="H14" s="8" t="str">
        <f t="shared" si="0"/>
        <v>DGF</v>
      </c>
      <c r="I14" s="4">
        <v>-8.3671503716662585E-2</v>
      </c>
      <c r="J14" s="4">
        <v>-0.12470023775082564</v>
      </c>
      <c r="K14" s="4"/>
      <c r="L14" s="3">
        <f>VLOOKUP($A14,[1]Séjours!$B$5:$L$49,11,FALSE)</f>
        <v>44570583.821000002</v>
      </c>
      <c r="M14" s="3">
        <f>VLOOKUP($A14,[1]Séjours!$B$5:$L$49,4,FALSE)</f>
        <v>49490629.240000002</v>
      </c>
      <c r="N14" s="19">
        <v>0.11038772654985629</v>
      </c>
      <c r="O14" s="4"/>
      <c r="P14" s="4">
        <v>-0.100244644668536</v>
      </c>
      <c r="Q14" s="4">
        <v>-0.131392087833403</v>
      </c>
      <c r="R14" s="4"/>
      <c r="S14" s="9">
        <f>VLOOKUP($A14,'[2]evolution_sej.2024.7'!$A$2:$D$150,2,FALSE)</f>
        <v>17215</v>
      </c>
      <c r="T14" s="9">
        <f>VLOOKUP($A14,'[2]evolution_sej.2024.7'!$A$2:$D$150,3,)</f>
        <v>18621</v>
      </c>
      <c r="U14" s="14">
        <f t="shared" si="1"/>
        <v>8.1672959628231193E-2</v>
      </c>
      <c r="V14" s="6"/>
      <c r="W14" s="5">
        <v>7904698.3330000043</v>
      </c>
      <c r="X14" s="5"/>
      <c r="Y14" s="3">
        <v>90556573</v>
      </c>
    </row>
    <row r="15" spans="1:25" x14ac:dyDescent="0.25">
      <c r="A15" s="6" t="s">
        <v>140</v>
      </c>
      <c r="B15" s="6"/>
      <c r="C15" s="6" t="s">
        <v>141</v>
      </c>
      <c r="D15" s="6"/>
      <c r="E15" s="6" t="s">
        <v>15</v>
      </c>
      <c r="F15" s="7" t="s">
        <v>1</v>
      </c>
      <c r="G15" s="7">
        <v>0</v>
      </c>
      <c r="H15" s="8" t="str">
        <f t="shared" si="0"/>
        <v>DGF</v>
      </c>
      <c r="I15" s="4">
        <v>-6.9639191070925963E-2</v>
      </c>
      <c r="J15" s="4">
        <v>7.6738916250899389E-2</v>
      </c>
      <c r="K15" s="4"/>
      <c r="L15" s="3">
        <f>VLOOKUP($A15,[1]Séjours!$B$5:$L$49,11,FALSE)</f>
        <v>45860734.439999998</v>
      </c>
      <c r="M15" s="3">
        <f>VLOOKUP($A15,[1]Séjours!$B$5:$L$49,4,FALSE)</f>
        <v>51464693.152000003</v>
      </c>
      <c r="N15" s="19">
        <v>0.12219513665512083</v>
      </c>
      <c r="O15" s="4"/>
      <c r="P15" s="4">
        <v>-1.34998312521094E-2</v>
      </c>
      <c r="Q15" s="4">
        <v>0.13630610867364201</v>
      </c>
      <c r="R15" s="4"/>
      <c r="S15" s="9">
        <f>VLOOKUP($A15,'[2]evolution_sej.2024.7'!$A$2:$D$150,2,FALSE)</f>
        <v>15500</v>
      </c>
      <c r="T15" s="9">
        <f>VLOOKUP($A15,'[2]evolution_sej.2024.7'!$A$2:$D$150,3,)</f>
        <v>16973</v>
      </c>
      <c r="U15" s="14">
        <f t="shared" si="1"/>
        <v>9.5032258064516123E-2</v>
      </c>
      <c r="V15" s="6"/>
      <c r="W15" s="5" t="s">
        <v>6</v>
      </c>
      <c r="X15" s="5"/>
      <c r="Y15" s="3">
        <v>78695281</v>
      </c>
    </row>
    <row r="16" spans="1:25" x14ac:dyDescent="0.25">
      <c r="A16" s="6" t="s">
        <v>142</v>
      </c>
      <c r="B16" s="6"/>
      <c r="C16" s="6" t="s">
        <v>143</v>
      </c>
      <c r="D16" s="6"/>
      <c r="E16" s="6" t="s">
        <v>16</v>
      </c>
      <c r="F16" s="7" t="s">
        <v>1</v>
      </c>
      <c r="G16" s="7">
        <v>0</v>
      </c>
      <c r="H16" s="8" t="str">
        <f t="shared" si="0"/>
        <v>DGF</v>
      </c>
      <c r="I16" s="4">
        <v>4.9921057617719845E-2</v>
      </c>
      <c r="J16" s="4">
        <v>7.3757978803137336E-2</v>
      </c>
      <c r="K16" s="4"/>
      <c r="L16" s="3">
        <f>VLOOKUP($A16,[1]Séjours!$B$5:$L$49,11,FALSE)</f>
        <v>44935009.453000002</v>
      </c>
      <c r="M16" s="3">
        <f>VLOOKUP($A16,[1]Séjours!$B$5:$L$49,4,FALSE)</f>
        <v>50521236.383000001</v>
      </c>
      <c r="N16" s="19">
        <v>0.12431792043669065</v>
      </c>
      <c r="O16" s="4"/>
      <c r="P16" s="4">
        <v>7.1042890617040805E-2</v>
      </c>
      <c r="Q16" s="4">
        <v>0.10276089245084399</v>
      </c>
      <c r="R16" s="4"/>
      <c r="S16" s="9">
        <f>VLOOKUP($A16,'[2]evolution_sej.2024.7'!$A$2:$D$150,2,FALSE)</f>
        <v>19694</v>
      </c>
      <c r="T16" s="9">
        <f>VLOOKUP($A16,'[2]evolution_sej.2024.7'!$A$2:$D$150,3,)</f>
        <v>20879</v>
      </c>
      <c r="U16" s="14">
        <f t="shared" si="1"/>
        <v>6.0170610338174065E-2</v>
      </c>
      <c r="V16" s="6"/>
      <c r="W16" s="5" t="s">
        <v>6</v>
      </c>
      <c r="X16" s="5"/>
      <c r="Y16" s="3">
        <v>76818821</v>
      </c>
    </row>
    <row r="17" spans="1:25" x14ac:dyDescent="0.25">
      <c r="A17" s="6" t="s">
        <v>144</v>
      </c>
      <c r="B17" s="6"/>
      <c r="C17" s="6" t="s">
        <v>145</v>
      </c>
      <c r="D17" s="6"/>
      <c r="E17" s="6" t="s">
        <v>17</v>
      </c>
      <c r="F17" s="7" t="s">
        <v>1</v>
      </c>
      <c r="G17" s="7">
        <v>0</v>
      </c>
      <c r="H17" s="8" t="str">
        <f t="shared" si="0"/>
        <v>DGF</v>
      </c>
      <c r="I17" s="4">
        <v>6.8393363497745449E-3</v>
      </c>
      <c r="J17" s="4">
        <v>7.5590691037013186E-2</v>
      </c>
      <c r="K17" s="4"/>
      <c r="L17" s="3">
        <f>VLOOKUP($A17,[1]Séjours!$B$5:$L$49,11,FALSE)</f>
        <v>42880696.133000001</v>
      </c>
      <c r="M17" s="3">
        <f>VLOOKUP($A17,[1]Séjours!$B$5:$L$49,4,FALSE)</f>
        <v>48890397.813000001</v>
      </c>
      <c r="N17" s="19">
        <v>0.14014934975309479</v>
      </c>
      <c r="O17" s="4"/>
      <c r="P17" s="4">
        <v>5.6383329667912901E-2</v>
      </c>
      <c r="Q17" s="4">
        <v>0.124065317791951</v>
      </c>
      <c r="R17" s="4"/>
      <c r="S17" s="9">
        <f>VLOOKUP($A17,'[2]evolution_sej.2024.7'!$A$2:$D$150,2,FALSE)</f>
        <v>24267</v>
      </c>
      <c r="T17" s="9">
        <f>VLOOKUP($A17,'[2]evolution_sej.2024.7'!$A$2:$D$150,3,)</f>
        <v>25756</v>
      </c>
      <c r="U17" s="14">
        <f t="shared" si="1"/>
        <v>6.1359047265834257E-2</v>
      </c>
      <c r="V17" s="6"/>
      <c r="W17" s="5" t="s">
        <v>6</v>
      </c>
      <c r="X17" s="5"/>
      <c r="Y17" s="3">
        <v>75419636</v>
      </c>
    </row>
    <row r="18" spans="1:25" x14ac:dyDescent="0.25">
      <c r="A18" s="6" t="s">
        <v>146</v>
      </c>
      <c r="B18" s="6"/>
      <c r="C18" s="6" t="s">
        <v>147</v>
      </c>
      <c r="D18" s="6"/>
      <c r="E18" s="6" t="s">
        <v>18</v>
      </c>
      <c r="F18" s="7" t="s">
        <v>1</v>
      </c>
      <c r="G18" s="7">
        <v>0</v>
      </c>
      <c r="H18" s="8" t="str">
        <f t="shared" si="0"/>
        <v>DGF</v>
      </c>
      <c r="I18" s="4">
        <v>-2.7907861293851088E-2</v>
      </c>
      <c r="J18" s="4">
        <v>-4.7208472896513136E-2</v>
      </c>
      <c r="K18" s="4"/>
      <c r="L18" s="3">
        <f>VLOOKUP($A18,[1]Séjours!$B$5:$L$49,11,FALSE)</f>
        <v>40326139.800999999</v>
      </c>
      <c r="M18" s="3">
        <f>VLOOKUP($A18,[1]Séjours!$B$5:$L$49,4,FALSE)</f>
        <v>43582207.061999999</v>
      </c>
      <c r="N18" s="19">
        <v>8.0743341095079302E-2</v>
      </c>
      <c r="O18" s="4"/>
      <c r="P18" s="4">
        <v>9.1956744810166594E-2</v>
      </c>
      <c r="Q18" s="4">
        <v>7.8222432709764006E-2</v>
      </c>
      <c r="R18" s="4"/>
      <c r="S18" s="9">
        <f>VLOOKUP($A18,'[2]evolution_sej.2024.7'!$A$2:$D$150,2,FALSE)</f>
        <v>16741</v>
      </c>
      <c r="T18" s="9">
        <f>VLOOKUP($A18,'[2]evolution_sej.2024.7'!$A$2:$D$150,3,)</f>
        <v>17822</v>
      </c>
      <c r="U18" s="14">
        <f t="shared" si="1"/>
        <v>6.4572008840571057E-2</v>
      </c>
      <c r="V18" s="6"/>
      <c r="W18" s="5">
        <v>2462829.8580000103</v>
      </c>
      <c r="X18" s="5"/>
      <c r="Y18" s="3">
        <v>74527477</v>
      </c>
    </row>
    <row r="19" spans="1:25" x14ac:dyDescent="0.25">
      <c r="A19" s="6" t="s">
        <v>148</v>
      </c>
      <c r="B19" s="6"/>
      <c r="C19" s="6" t="s">
        <v>149</v>
      </c>
      <c r="D19" s="6"/>
      <c r="E19" s="6" t="s">
        <v>19</v>
      </c>
      <c r="F19" s="7" t="s">
        <v>1</v>
      </c>
      <c r="G19" s="7">
        <v>0</v>
      </c>
      <c r="H19" s="8" t="str">
        <f t="shared" si="0"/>
        <v>DGF</v>
      </c>
      <c r="I19" s="4">
        <v>1.8758256696598339E-2</v>
      </c>
      <c r="J19" s="4">
        <v>7.3221919320150706E-3</v>
      </c>
      <c r="K19" s="4"/>
      <c r="L19" s="3">
        <f>VLOOKUP($A19,[1]Séjours!$B$5:$L$49,11,FALSE)</f>
        <v>38174417.887999997</v>
      </c>
      <c r="M19" s="3">
        <f>VLOOKUP($A19,[1]Séjours!$B$5:$L$49,4,FALSE)</f>
        <v>42581542.210000001</v>
      </c>
      <c r="N19" s="19">
        <v>0.11544706025197482</v>
      </c>
      <c r="O19" s="4"/>
      <c r="P19" s="4">
        <v>3.7953997630428601E-2</v>
      </c>
      <c r="Q19" s="4">
        <v>2.6351268537811001E-2</v>
      </c>
      <c r="R19" s="4"/>
      <c r="S19" s="9">
        <f>VLOOKUP($A19,'[2]evolution_sej.2024.7'!$A$2:$D$150,2,FALSE)</f>
        <v>14714</v>
      </c>
      <c r="T19" s="9">
        <f>VLOOKUP($A19,'[2]evolution_sej.2024.7'!$A$2:$D$150,3,)</f>
        <v>15432</v>
      </c>
      <c r="U19" s="14">
        <f t="shared" si="1"/>
        <v>4.8797064020660592E-2</v>
      </c>
      <c r="V19" s="6"/>
      <c r="W19" s="5" t="s">
        <v>6</v>
      </c>
      <c r="X19" s="5"/>
      <c r="Y19" s="3">
        <v>69460293</v>
      </c>
    </row>
    <row r="20" spans="1:25" x14ac:dyDescent="0.25">
      <c r="A20" s="6" t="s">
        <v>150</v>
      </c>
      <c r="B20" s="6"/>
      <c r="C20" s="6" t="s">
        <v>151</v>
      </c>
      <c r="D20" s="6"/>
      <c r="E20" s="6" t="s">
        <v>20</v>
      </c>
      <c r="F20" s="7" t="s">
        <v>1</v>
      </c>
      <c r="G20" s="7">
        <v>0</v>
      </c>
      <c r="H20" s="8" t="str">
        <f t="shared" si="0"/>
        <v>DGF</v>
      </c>
      <c r="I20" s="4">
        <v>1.3486919066332318E-2</v>
      </c>
      <c r="J20" s="4">
        <v>5.787623075235046E-2</v>
      </c>
      <c r="K20" s="4"/>
      <c r="L20" s="3">
        <f>VLOOKUP($A20,[1]Séjours!$B$5:$L$49,11,FALSE)</f>
        <v>40632102.973999999</v>
      </c>
      <c r="M20" s="3">
        <f>VLOOKUP($A20,[1]Séjours!$B$5:$L$49,4,FALSE)</f>
        <v>45213642.155000001</v>
      </c>
      <c r="N20" s="19">
        <v>0.1127566344260269</v>
      </c>
      <c r="O20" s="4"/>
      <c r="P20" s="4">
        <v>7.2965669102192002E-2</v>
      </c>
      <c r="Q20" s="4">
        <v>0.232609348413572</v>
      </c>
      <c r="R20" s="4"/>
      <c r="S20" s="9">
        <f>VLOOKUP($A20,'[2]evolution_sej.2024.7'!$A$2:$D$150,2,FALSE)</f>
        <v>7060</v>
      </c>
      <c r="T20" s="9">
        <f>VLOOKUP($A20,'[2]evolution_sej.2024.7'!$A$2:$D$150,3,)</f>
        <v>9364</v>
      </c>
      <c r="U20" s="14">
        <f t="shared" si="1"/>
        <v>0.32634560906515581</v>
      </c>
      <c r="V20" s="6"/>
      <c r="W20" s="5" t="s">
        <v>6</v>
      </c>
      <c r="X20" s="5"/>
      <c r="Y20" s="3">
        <v>67990120</v>
      </c>
    </row>
    <row r="21" spans="1:25" x14ac:dyDescent="0.25">
      <c r="A21" s="6" t="s">
        <v>152</v>
      </c>
      <c r="B21" s="6"/>
      <c r="C21" s="6" t="s">
        <v>153</v>
      </c>
      <c r="D21" s="6"/>
      <c r="E21" s="6" t="s">
        <v>21</v>
      </c>
      <c r="F21" s="7" t="s">
        <v>1</v>
      </c>
      <c r="G21" s="7">
        <v>0</v>
      </c>
      <c r="H21" s="8" t="str">
        <f t="shared" si="0"/>
        <v>DGF</v>
      </c>
      <c r="I21" s="4">
        <v>-7.1003684891257995E-2</v>
      </c>
      <c r="J21" s="4">
        <v>-7.310579479454074E-2</v>
      </c>
      <c r="K21" s="4"/>
      <c r="L21" s="3">
        <f>VLOOKUP($A21,[1]Séjours!$B$5:$L$49,11,FALSE)</f>
        <v>34123254.647</v>
      </c>
      <c r="M21" s="3">
        <f>VLOOKUP($A21,[1]Séjours!$B$5:$L$49,4,FALSE)</f>
        <v>36387949.148000002</v>
      </c>
      <c r="N21" s="19">
        <v>6.6368068474942588E-2</v>
      </c>
      <c r="O21" s="4"/>
      <c r="P21" s="4">
        <v>-0.135138794854435</v>
      </c>
      <c r="Q21" s="4">
        <v>-0.13486797562626901</v>
      </c>
      <c r="R21" s="4"/>
      <c r="S21" s="9">
        <f>VLOOKUP($A21,'[2]evolution_sej.2024.7'!$A$2:$D$150,2,FALSE)</f>
        <v>11551</v>
      </c>
      <c r="T21" s="9">
        <f>VLOOKUP($A21,'[2]evolution_sej.2024.7'!$A$2:$D$150,3,)</f>
        <v>11298</v>
      </c>
      <c r="U21" s="14">
        <f t="shared" si="1"/>
        <v>-2.1902865552765993E-2</v>
      </c>
      <c r="V21" s="6"/>
      <c r="W21" s="5">
        <v>3311144.1939999983</v>
      </c>
      <c r="X21" s="5"/>
      <c r="Y21" s="3">
        <v>64703571</v>
      </c>
    </row>
    <row r="22" spans="1:25" x14ac:dyDescent="0.25">
      <c r="A22" s="6" t="s">
        <v>154</v>
      </c>
      <c r="B22" s="6"/>
      <c r="C22" s="6" t="s">
        <v>155</v>
      </c>
      <c r="D22" s="6"/>
      <c r="E22" s="6" t="s">
        <v>22</v>
      </c>
      <c r="F22" s="7" t="s">
        <v>1</v>
      </c>
      <c r="G22" s="7">
        <v>0</v>
      </c>
      <c r="H22" s="8" t="str">
        <f t="shared" si="0"/>
        <v>DGF</v>
      </c>
      <c r="I22" s="4">
        <v>-0.19094177341936433</v>
      </c>
      <c r="J22" s="4">
        <v>-0.13825589132543967</v>
      </c>
      <c r="K22" s="4"/>
      <c r="L22" s="3">
        <f>VLOOKUP($A22,[1]Séjours!$B$5:$L$49,11,FALSE)</f>
        <v>31091026.963</v>
      </c>
      <c r="M22" s="3">
        <f>VLOOKUP($A22,[1]Séjours!$B$5:$L$49,4,FALSE)</f>
        <v>33939286.335000001</v>
      </c>
      <c r="N22" s="19">
        <v>9.1610334241760016E-2</v>
      </c>
      <c r="O22" s="4"/>
      <c r="P22" s="4">
        <v>1.22357086922475E-2</v>
      </c>
      <c r="Q22" s="4">
        <v>5.7703602192639002E-2</v>
      </c>
      <c r="R22" s="4"/>
      <c r="S22" s="9">
        <f>VLOOKUP($A22,'[2]evolution_sej.2024.7'!$A$2:$D$150,2,FALSE)</f>
        <v>12558</v>
      </c>
      <c r="T22" s="9">
        <f>VLOOKUP($A22,'[2]evolution_sej.2024.7'!$A$2:$D$150,3,)</f>
        <v>13551</v>
      </c>
      <c r="U22" s="14">
        <f t="shared" si="1"/>
        <v>7.9073100812231248E-2</v>
      </c>
      <c r="V22" s="6"/>
      <c r="W22" s="5">
        <v>6219764.5359999985</v>
      </c>
      <c r="X22" s="5"/>
      <c r="Y22" s="3">
        <v>64267626</v>
      </c>
    </row>
    <row r="23" spans="1:25" x14ac:dyDescent="0.25">
      <c r="A23" s="6" t="s">
        <v>156</v>
      </c>
      <c r="B23" s="6"/>
      <c r="C23" s="6" t="s">
        <v>157</v>
      </c>
      <c r="D23" s="6"/>
      <c r="E23" s="6" t="s">
        <v>23</v>
      </c>
      <c r="F23" s="7" t="s">
        <v>1</v>
      </c>
      <c r="G23" s="7">
        <v>0</v>
      </c>
      <c r="H23" s="8" t="str">
        <f t="shared" si="0"/>
        <v>DGF</v>
      </c>
      <c r="I23" s="4">
        <v>-3.3144832521817047E-2</v>
      </c>
      <c r="J23" s="4">
        <v>-4.4667260813482192E-2</v>
      </c>
      <c r="K23" s="4"/>
      <c r="L23" s="3">
        <f>VLOOKUP($A23,[1]Séjours!$B$5:$L$49,11,FALSE)</f>
        <v>32813930.022999998</v>
      </c>
      <c r="M23" s="3">
        <f>VLOOKUP($A23,[1]Séjours!$B$5:$L$49,4,FALSE)</f>
        <v>36151198.865999997</v>
      </c>
      <c r="N23" s="19">
        <v>0.10170280855297831</v>
      </c>
      <c r="O23" s="4"/>
      <c r="P23" s="4">
        <v>-1.3680136801368E-2</v>
      </c>
      <c r="Q23" s="4">
        <v>-4.4055440554405502E-2</v>
      </c>
      <c r="R23" s="4"/>
      <c r="S23" s="9">
        <f>VLOOKUP($A23,'[2]evolution_sej.2024.7'!$A$2:$D$150,2,FALSE)</f>
        <v>12229</v>
      </c>
      <c r="T23" s="9">
        <f>VLOOKUP($A23,'[2]evolution_sej.2024.7'!$A$2:$D$150,3,)</f>
        <v>12807</v>
      </c>
      <c r="U23" s="14">
        <f t="shared" si="1"/>
        <v>4.726469866710279E-2</v>
      </c>
      <c r="V23" s="6"/>
      <c r="W23" s="5">
        <v>1942623.3989999965</v>
      </c>
      <c r="X23" s="5"/>
      <c r="Y23" s="3">
        <v>62129986</v>
      </c>
    </row>
    <row r="24" spans="1:25" x14ac:dyDescent="0.25">
      <c r="A24" s="6" t="s">
        <v>158</v>
      </c>
      <c r="B24" s="6"/>
      <c r="C24" s="6" t="s">
        <v>159</v>
      </c>
      <c r="D24" s="6"/>
      <c r="E24" s="6" t="s">
        <v>24</v>
      </c>
      <c r="F24" s="7" t="s">
        <v>1</v>
      </c>
      <c r="G24" s="7">
        <v>0</v>
      </c>
      <c r="H24" s="8" t="str">
        <f t="shared" si="0"/>
        <v>DGF</v>
      </c>
      <c r="I24" s="4">
        <v>-8.2876125358067772E-3</v>
      </c>
      <c r="J24" s="4">
        <v>3.6314321711621064E-2</v>
      </c>
      <c r="K24" s="4"/>
      <c r="L24" s="3">
        <f>VLOOKUP($A24,[1]Séjours!$B$5:$L$49,11,FALSE)</f>
        <v>33754765.118000001</v>
      </c>
      <c r="M24" s="3">
        <f>VLOOKUP($A24,[1]Séjours!$B$5:$L$49,4,FALSE)</f>
        <v>35905789.969999999</v>
      </c>
      <c r="N24" s="19">
        <v>6.3725072429935192E-2</v>
      </c>
      <c r="O24" s="4"/>
      <c r="P24" s="4">
        <v>-5.2544662963518998E-3</v>
      </c>
      <c r="Q24" s="4">
        <v>6.4805084321673395E-2</v>
      </c>
      <c r="R24" s="4"/>
      <c r="S24" s="9">
        <f>VLOOKUP($A24,'[2]evolution_sej.2024.7'!$A$2:$D$150,2,FALSE)</f>
        <v>12593</v>
      </c>
      <c r="T24" s="9">
        <f>VLOOKUP($A24,'[2]evolution_sej.2024.7'!$A$2:$D$150,3,)</f>
        <v>13393</v>
      </c>
      <c r="U24" s="14">
        <f t="shared" si="1"/>
        <v>6.3527356467878979E-2</v>
      </c>
      <c r="V24" s="6"/>
      <c r="W24" s="5" t="s">
        <v>6</v>
      </c>
      <c r="X24" s="5"/>
      <c r="Y24" s="3">
        <v>58054297</v>
      </c>
    </row>
    <row r="25" spans="1:25" x14ac:dyDescent="0.25">
      <c r="A25" s="6" t="s">
        <v>160</v>
      </c>
      <c r="B25" s="6"/>
      <c r="C25" s="6" t="s">
        <v>161</v>
      </c>
      <c r="D25" s="6"/>
      <c r="E25" s="6" t="s">
        <v>25</v>
      </c>
      <c r="F25" s="7" t="s">
        <v>1</v>
      </c>
      <c r="G25" s="7">
        <v>0</v>
      </c>
      <c r="H25" s="8" t="str">
        <f t="shared" si="0"/>
        <v>DGF</v>
      </c>
      <c r="I25" s="4">
        <v>-0.10133930676418743</v>
      </c>
      <c r="J25" s="4">
        <v>-9.8396026804597331E-2</v>
      </c>
      <c r="K25" s="4"/>
      <c r="L25" s="3">
        <f>VLOOKUP($A25,[1]Séjours!$B$5:$L$49,11,FALSE)</f>
        <v>28430702.267999999</v>
      </c>
      <c r="M25" s="3">
        <f>VLOOKUP($A25,[1]Séjours!$B$5:$L$49,4,FALSE)</f>
        <v>30533378.829999998</v>
      </c>
      <c r="N25" s="19">
        <v>7.3957953700167778E-2</v>
      </c>
      <c r="O25" s="4"/>
      <c r="P25" s="4">
        <v>-0.104121387748531</v>
      </c>
      <c r="Q25" s="4">
        <v>-9.5427835466473501E-2</v>
      </c>
      <c r="R25" s="4"/>
      <c r="S25" s="9">
        <f>VLOOKUP($A25,'[2]evolution_sej.2024.7'!$A$2:$D$150,2,FALSE)</f>
        <v>13357</v>
      </c>
      <c r="T25" s="9">
        <f>VLOOKUP($A25,'[2]evolution_sej.2024.7'!$A$2:$D$150,3,)</f>
        <v>13479</v>
      </c>
      <c r="U25" s="14">
        <f t="shared" si="1"/>
        <v>9.1337875271393278E-3</v>
      </c>
      <c r="V25" s="6"/>
      <c r="W25" s="5">
        <v>3881089.8049999997</v>
      </c>
      <c r="X25" s="5"/>
      <c r="Y25" s="3">
        <v>56347946</v>
      </c>
    </row>
    <row r="26" spans="1:25" x14ac:dyDescent="0.25">
      <c r="A26" s="6" t="s">
        <v>162</v>
      </c>
      <c r="B26" s="6"/>
      <c r="C26" s="6" t="s">
        <v>163</v>
      </c>
      <c r="D26" s="6"/>
      <c r="E26" s="6" t="s">
        <v>26</v>
      </c>
      <c r="F26" s="7" t="s">
        <v>1</v>
      </c>
      <c r="G26" s="7">
        <v>0</v>
      </c>
      <c r="H26" s="8" t="str">
        <f t="shared" si="0"/>
        <v>DGF</v>
      </c>
      <c r="I26" s="4">
        <v>-6.0680949671806428E-2</v>
      </c>
      <c r="J26" s="4">
        <v>1.3726524693816047E-2</v>
      </c>
      <c r="K26" s="4"/>
      <c r="L26" s="3">
        <f>VLOOKUP($A26,[1]Séjours!$B$5:$L$49,11,FALSE)</f>
        <v>29179443.5</v>
      </c>
      <c r="M26" s="3">
        <f>VLOOKUP($A26,[1]Séjours!$B$5:$L$49,4,FALSE)</f>
        <v>31420802.918000001</v>
      </c>
      <c r="N26" s="19">
        <v>7.6812959712545537E-2</v>
      </c>
      <c r="O26" s="4"/>
      <c r="P26" s="4">
        <v>-5.17580746175181E-2</v>
      </c>
      <c r="Q26" s="4">
        <v>3.7442963228057603E-2</v>
      </c>
      <c r="R26" s="4"/>
      <c r="S26" s="9">
        <f>VLOOKUP($A26,'[2]evolution_sej.2024.7'!$A$2:$D$150,2,FALSE)</f>
        <v>13001</v>
      </c>
      <c r="T26" s="9">
        <f>VLOOKUP($A26,'[2]evolution_sej.2024.7'!$A$2:$D$150,3,)</f>
        <v>14388</v>
      </c>
      <c r="U26" s="14">
        <f t="shared" si="1"/>
        <v>0.10668410122298284</v>
      </c>
      <c r="V26" s="6"/>
      <c r="W26" s="5" t="s">
        <v>6</v>
      </c>
      <c r="X26" s="5"/>
      <c r="Y26" s="3">
        <v>52571178</v>
      </c>
    </row>
    <row r="27" spans="1:25" x14ac:dyDescent="0.25">
      <c r="A27" s="6" t="s">
        <v>164</v>
      </c>
      <c r="B27" s="6"/>
      <c r="C27" s="6" t="s">
        <v>165</v>
      </c>
      <c r="D27" s="6"/>
      <c r="E27" s="6" t="s">
        <v>27</v>
      </c>
      <c r="F27" s="7" t="s">
        <v>1</v>
      </c>
      <c r="G27" s="7">
        <v>0</v>
      </c>
      <c r="H27" s="8" t="str">
        <f t="shared" si="0"/>
        <v>DGF</v>
      </c>
      <c r="I27" s="4">
        <v>-2.0283269160487144E-2</v>
      </c>
      <c r="J27" s="4">
        <v>2.3667814643631494E-2</v>
      </c>
      <c r="K27" s="4"/>
      <c r="L27" s="3">
        <f>VLOOKUP($A27,[1]Séjours!$B$5:$L$49,11,FALSE)</f>
        <v>17842114.745999999</v>
      </c>
      <c r="M27" s="3">
        <f>VLOOKUP($A27,[1]Séjours!$B$5:$L$49,4,FALSE)</f>
        <v>27577487.287999999</v>
      </c>
      <c r="N27" s="19">
        <v>0.5456400589612036</v>
      </c>
      <c r="O27" s="4"/>
      <c r="P27" s="4">
        <v>0.14514570513146499</v>
      </c>
      <c r="Q27" s="4">
        <v>0.29924223160250202</v>
      </c>
      <c r="R27" s="4"/>
      <c r="S27" s="9">
        <f>VLOOKUP($A27,'[2]evolution_sej.2024.7'!$A$2:$D$150,2,FALSE)</f>
        <v>11835</v>
      </c>
      <c r="T27" s="9">
        <f>VLOOKUP($A27,'[2]evolution_sej.2024.7'!$A$2:$D$150,3,)</f>
        <v>14423</v>
      </c>
      <c r="U27" s="14">
        <f t="shared" si="1"/>
        <v>0.21867342627798902</v>
      </c>
      <c r="V27" s="6"/>
      <c r="W27" s="5" t="s">
        <v>6</v>
      </c>
      <c r="X27" s="5"/>
      <c r="Y27" s="3">
        <v>45572343</v>
      </c>
    </row>
    <row r="28" spans="1:25" x14ac:dyDescent="0.25">
      <c r="A28" s="6" t="s">
        <v>166</v>
      </c>
      <c r="B28" s="6"/>
      <c r="C28" s="6" t="s">
        <v>167</v>
      </c>
      <c r="D28" s="6"/>
      <c r="E28" s="6" t="s">
        <v>28</v>
      </c>
      <c r="F28" s="7" t="s">
        <v>1</v>
      </c>
      <c r="G28" s="7">
        <v>0</v>
      </c>
      <c r="H28" s="8" t="str">
        <f t="shared" si="0"/>
        <v>DGF</v>
      </c>
      <c r="I28" s="4">
        <v>-2.9804835438866105E-2</v>
      </c>
      <c r="J28" s="4">
        <v>6.7266695824812562E-3</v>
      </c>
      <c r="K28" s="4"/>
      <c r="L28" s="3">
        <f>VLOOKUP($A28,[1]Séjours!$B$5:$L$49,11,FALSE)</f>
        <v>24425724.066</v>
      </c>
      <c r="M28" s="3">
        <f>VLOOKUP($A28,[1]Séjours!$B$5:$L$49,4,FALSE)</f>
        <v>24780953.932</v>
      </c>
      <c r="N28" s="19">
        <v>1.4543268606496351E-2</v>
      </c>
      <c r="O28" s="4"/>
      <c r="P28" s="4">
        <v>-7.3786507610036994E-2</v>
      </c>
      <c r="Q28" s="4">
        <v>3.7947346770876203E-2</v>
      </c>
      <c r="R28" s="4"/>
      <c r="S28" s="9">
        <f>VLOOKUP($A28,'[2]evolution_sej.2024.7'!$A$2:$D$150,2,FALSE)</f>
        <v>11792</v>
      </c>
      <c r="T28" s="9">
        <f>VLOOKUP($A28,'[2]evolution_sej.2024.7'!$A$2:$D$150,3,)</f>
        <v>11675</v>
      </c>
      <c r="U28" s="14">
        <f t="shared" si="1"/>
        <v>-9.9219810040705562E-3</v>
      </c>
      <c r="V28" s="6"/>
      <c r="W28" s="5" t="s">
        <v>6</v>
      </c>
      <c r="X28" s="5"/>
      <c r="Y28" s="3">
        <v>43372670</v>
      </c>
    </row>
    <row r="29" spans="1:25" x14ac:dyDescent="0.25">
      <c r="A29" s="6" t="s">
        <v>168</v>
      </c>
      <c r="B29" s="6"/>
      <c r="C29" s="6" t="s">
        <v>169</v>
      </c>
      <c r="D29" s="6"/>
      <c r="E29" s="6" t="s">
        <v>29</v>
      </c>
      <c r="F29" s="7" t="s">
        <v>1</v>
      </c>
      <c r="G29" s="7">
        <v>0</v>
      </c>
      <c r="H29" s="8" t="str">
        <f t="shared" si="0"/>
        <v>DGF</v>
      </c>
      <c r="I29" s="4">
        <v>-4.7047649314394709E-2</v>
      </c>
      <c r="J29" s="4">
        <v>-6.1931368484789522E-2</v>
      </c>
      <c r="K29" s="4"/>
      <c r="L29" s="3">
        <f>VLOOKUP($A29,[1]Séjours!$B$5:$L$49,11,FALSE)</f>
        <v>22287885.443</v>
      </c>
      <c r="M29" s="3">
        <f>VLOOKUP($A29,[1]Séjours!$B$5:$L$49,4,FALSE)</f>
        <v>24615708.774999999</v>
      </c>
      <c r="N29" s="19">
        <v>0.10444343578278326</v>
      </c>
      <c r="O29" s="4"/>
      <c r="P29" s="4">
        <v>-2.9765279510148498E-2</v>
      </c>
      <c r="Q29" s="4">
        <v>-2.5343009411497901E-2</v>
      </c>
      <c r="R29" s="4"/>
      <c r="S29" s="9">
        <f>VLOOKUP($A29,'[2]evolution_sej.2024.7'!$A$2:$D$150,2,FALSE)</f>
        <v>10143</v>
      </c>
      <c r="T29" s="9">
        <f>VLOOKUP($A29,'[2]evolution_sej.2024.7'!$A$2:$D$150,3,)</f>
        <v>10295</v>
      </c>
      <c r="U29" s="14">
        <f t="shared" si="1"/>
        <v>1.4985704426698216E-2</v>
      </c>
      <c r="V29" s="6"/>
      <c r="W29" s="5">
        <v>1822856.8320000023</v>
      </c>
      <c r="X29" s="5"/>
      <c r="Y29" s="3">
        <v>42047855</v>
      </c>
    </row>
    <row r="30" spans="1:25" x14ac:dyDescent="0.25">
      <c r="A30" s="6" t="s">
        <v>170</v>
      </c>
      <c r="B30" s="6"/>
      <c r="C30" s="6" t="s">
        <v>171</v>
      </c>
      <c r="D30" s="6"/>
      <c r="E30" s="6" t="s">
        <v>30</v>
      </c>
      <c r="F30" s="7" t="s">
        <v>1</v>
      </c>
      <c r="G30" s="7">
        <v>0</v>
      </c>
      <c r="H30" s="8" t="str">
        <f t="shared" si="0"/>
        <v>DGF</v>
      </c>
      <c r="I30" s="4">
        <v>1.2357059160006283E-2</v>
      </c>
      <c r="J30" s="4">
        <v>8.3938552057021665E-2</v>
      </c>
      <c r="K30" s="4"/>
      <c r="L30" s="3">
        <f>VLOOKUP($A30,[1]Séjours!$B$5:$L$49,11,FALSE)</f>
        <v>24937955.874000002</v>
      </c>
      <c r="M30" s="3">
        <f>VLOOKUP($A30,[1]Séjours!$B$5:$L$49,4,FALSE)</f>
        <v>27439676.853</v>
      </c>
      <c r="N30" s="19">
        <v>0.1003178043797992</v>
      </c>
      <c r="O30" s="4"/>
      <c r="P30" s="4">
        <v>0.17840791611283399</v>
      </c>
      <c r="Q30" s="4">
        <v>0.344779205434943</v>
      </c>
      <c r="R30" s="4"/>
      <c r="S30" s="9">
        <f>VLOOKUP($A30,'[2]evolution_sej.2024.7'!$A$2:$D$150,2,FALSE)</f>
        <v>10494</v>
      </c>
      <c r="T30" s="9">
        <f>VLOOKUP($A30,'[2]evolution_sej.2024.7'!$A$2:$D$150,3,)</f>
        <v>10446</v>
      </c>
      <c r="U30" s="14">
        <f t="shared" si="1"/>
        <v>-4.5740423098913664E-3</v>
      </c>
      <c r="V30" s="6"/>
      <c r="W30" s="5" t="s">
        <v>6</v>
      </c>
      <c r="X30" s="5"/>
      <c r="Y30" s="3">
        <v>41066631</v>
      </c>
    </row>
    <row r="31" spans="1:25" x14ac:dyDescent="0.25">
      <c r="A31" s="6" t="s">
        <v>172</v>
      </c>
      <c r="B31" s="6"/>
      <c r="C31" s="6" t="s">
        <v>173</v>
      </c>
      <c r="D31" s="6"/>
      <c r="E31" s="6" t="s">
        <v>31</v>
      </c>
      <c r="F31" s="7" t="s">
        <v>1</v>
      </c>
      <c r="G31" s="7">
        <v>0</v>
      </c>
      <c r="H31" s="8" t="str">
        <f t="shared" si="0"/>
        <v>DGF</v>
      </c>
      <c r="I31" s="4">
        <v>-5.2884144027956256E-2</v>
      </c>
      <c r="J31" s="4">
        <v>4.1490921596093973E-2</v>
      </c>
      <c r="K31" s="4"/>
      <c r="L31" s="3">
        <f>VLOOKUP($A31,[1]Séjours!$B$5:$L$49,11,FALSE)</f>
        <v>22897398.864</v>
      </c>
      <c r="M31" s="3">
        <f>VLOOKUP($A31,[1]Séjours!$B$5:$L$49,4,FALSE)</f>
        <v>25809814.541999999</v>
      </c>
      <c r="N31" s="19">
        <v>0.12719417149949686</v>
      </c>
      <c r="O31" s="4"/>
      <c r="P31" s="4">
        <v>-9.7090110879720803E-2</v>
      </c>
      <c r="Q31" s="4">
        <v>-4.5365002532785498E-2</v>
      </c>
      <c r="R31" s="4"/>
      <c r="S31" s="9">
        <f>VLOOKUP($A31,'[2]evolution_sej.2024.7'!$A$2:$D$150,2,FALSE)</f>
        <v>10019</v>
      </c>
      <c r="T31" s="9">
        <f>VLOOKUP($A31,'[2]evolution_sej.2024.7'!$A$2:$D$150,3,)</f>
        <v>10299</v>
      </c>
      <c r="U31" s="14">
        <f t="shared" si="1"/>
        <v>2.7946900888312205E-2</v>
      </c>
      <c r="V31" s="6"/>
      <c r="W31" s="5" t="s">
        <v>6</v>
      </c>
      <c r="X31" s="5"/>
      <c r="Y31" s="3">
        <v>40518466</v>
      </c>
    </row>
    <row r="32" spans="1:25" x14ac:dyDescent="0.25">
      <c r="A32" s="6" t="s">
        <v>174</v>
      </c>
      <c r="B32" s="6"/>
      <c r="C32" s="6" t="s">
        <v>175</v>
      </c>
      <c r="D32" s="6"/>
      <c r="E32" s="6" t="s">
        <v>32</v>
      </c>
      <c r="F32" s="7" t="s">
        <v>1</v>
      </c>
      <c r="G32" s="7">
        <v>0</v>
      </c>
      <c r="H32" s="8" t="str">
        <f t="shared" si="0"/>
        <v>DGF</v>
      </c>
      <c r="I32" s="4">
        <v>1.6599339388970697E-2</v>
      </c>
      <c r="J32" s="4">
        <v>-6.240314094691729E-2</v>
      </c>
      <c r="K32" s="4"/>
      <c r="L32" s="3">
        <f>VLOOKUP($A32,[1]Séjours!$B$5:$L$49,11,FALSE)</f>
        <v>16807516.094000001</v>
      </c>
      <c r="M32" s="3">
        <f>VLOOKUP($A32,[1]Séjours!$B$5:$L$49,4,FALSE)</f>
        <v>21576510.298</v>
      </c>
      <c r="N32" s="19">
        <v>0.28374176037245924</v>
      </c>
      <c r="O32" s="4"/>
      <c r="P32" s="4">
        <v>-5.7619590660824699E-3</v>
      </c>
      <c r="Q32" s="4">
        <v>-1.6505611908048699E-2</v>
      </c>
      <c r="R32" s="4"/>
      <c r="S32" s="9">
        <f>VLOOKUP($A32,'[2]evolution_sej.2024.7'!$A$2:$D$150,2,FALSE)</f>
        <v>8823</v>
      </c>
      <c r="T32" s="9">
        <f>VLOOKUP($A32,'[2]evolution_sej.2024.7'!$A$2:$D$150,3,)</f>
        <v>10588</v>
      </c>
      <c r="U32" s="14">
        <f t="shared" si="1"/>
        <v>0.20004533605349653</v>
      </c>
      <c r="V32" s="6"/>
      <c r="W32" s="5">
        <v>1640453.5179999992</v>
      </c>
      <c r="X32" s="5"/>
      <c r="Y32" s="3">
        <v>37554280</v>
      </c>
    </row>
    <row r="33" spans="1:25" x14ac:dyDescent="0.25">
      <c r="A33" s="6" t="s">
        <v>176</v>
      </c>
      <c r="B33" s="6"/>
      <c r="C33" s="6" t="s">
        <v>177</v>
      </c>
      <c r="D33" s="6"/>
      <c r="E33" s="6" t="s">
        <v>33</v>
      </c>
      <c r="F33" s="7" t="s">
        <v>1</v>
      </c>
      <c r="G33" s="7">
        <v>0</v>
      </c>
      <c r="H33" s="8" t="str">
        <f t="shared" si="0"/>
        <v>DGF</v>
      </c>
      <c r="I33" s="4">
        <v>-4.0899498884811099E-2</v>
      </c>
      <c r="J33" s="4">
        <v>-7.1073394222132227E-2</v>
      </c>
      <c r="K33" s="4"/>
      <c r="L33" s="3">
        <f>VLOOKUP($A33,[1]Séjours!$B$5:$L$49,11,FALSE)</f>
        <v>19907679.239999998</v>
      </c>
      <c r="M33" s="3">
        <f>VLOOKUP($A33,[1]Séjours!$B$5:$L$49,4,FALSE)</f>
        <v>20570724.984000001</v>
      </c>
      <c r="N33" s="19">
        <v>3.3306029095936163E-2</v>
      </c>
      <c r="O33" s="4"/>
      <c r="P33" s="4">
        <v>-1.9472842339522899E-3</v>
      </c>
      <c r="Q33" s="4">
        <v>-1.4604631754642199E-3</v>
      </c>
      <c r="R33" s="4"/>
      <c r="S33" s="9">
        <f>VLOOKUP($A33,'[2]evolution_sej.2024.7'!$A$2:$D$150,2,FALSE)</f>
        <v>8652</v>
      </c>
      <c r="T33" s="9">
        <f>VLOOKUP($A33,'[2]evolution_sej.2024.7'!$A$2:$D$150,3,)</f>
        <v>7939</v>
      </c>
      <c r="U33" s="14">
        <f t="shared" si="1"/>
        <v>-8.2408691631992603E-2</v>
      </c>
      <c r="V33" s="6"/>
      <c r="W33" s="5">
        <v>1865619.4199999943</v>
      </c>
      <c r="X33" s="5"/>
      <c r="Y33" s="3">
        <v>37498851</v>
      </c>
    </row>
    <row r="34" spans="1:25" x14ac:dyDescent="0.25">
      <c r="A34" s="6" t="s">
        <v>178</v>
      </c>
      <c r="B34" s="6"/>
      <c r="C34" s="6" t="s">
        <v>179</v>
      </c>
      <c r="D34" s="6"/>
      <c r="E34" s="6" t="s">
        <v>34</v>
      </c>
      <c r="F34" s="7" t="s">
        <v>1</v>
      </c>
      <c r="G34" s="7">
        <v>0</v>
      </c>
      <c r="H34" s="8" t="str">
        <f t="shared" si="0"/>
        <v>DGF</v>
      </c>
      <c r="I34" s="4">
        <v>-2.8914363966493082E-2</v>
      </c>
      <c r="J34" s="4">
        <v>1.7679473378803982E-2</v>
      </c>
      <c r="K34" s="4"/>
      <c r="L34" s="3">
        <f>VLOOKUP($A34,[1]Séjours!$B$5:$L$49,11,FALSE)</f>
        <v>19240305.942000002</v>
      </c>
      <c r="M34" s="3">
        <f>VLOOKUP($A34,[1]Séjours!$B$5:$L$49,4,FALSE)</f>
        <v>20400400.271000002</v>
      </c>
      <c r="N34" s="19">
        <v>6.0295004273690278E-2</v>
      </c>
      <c r="O34" s="4"/>
      <c r="P34" s="4">
        <v>-0.11697475650964</v>
      </c>
      <c r="Q34" s="4">
        <v>4.9592526336712399E-2</v>
      </c>
      <c r="R34" s="4"/>
      <c r="S34" s="9">
        <f>VLOOKUP($A34,'[2]evolution_sej.2024.7'!$A$2:$D$150,2,FALSE)</f>
        <v>6039</v>
      </c>
      <c r="T34" s="9">
        <f>VLOOKUP($A34,'[2]evolution_sej.2024.7'!$A$2:$D$150,3,)</f>
        <v>6863</v>
      </c>
      <c r="U34" s="14">
        <f t="shared" si="1"/>
        <v>0.13644643152839875</v>
      </c>
      <c r="V34" s="6"/>
      <c r="W34" s="5" t="s">
        <v>6</v>
      </c>
      <c r="X34" s="5"/>
      <c r="Y34" s="3">
        <v>33225780</v>
      </c>
    </row>
    <row r="35" spans="1:25" x14ac:dyDescent="0.25">
      <c r="A35" s="6" t="s">
        <v>180</v>
      </c>
      <c r="B35" s="6"/>
      <c r="C35" s="6" t="s">
        <v>181</v>
      </c>
      <c r="D35" s="6"/>
      <c r="E35" s="6" t="s">
        <v>35</v>
      </c>
      <c r="F35" s="7" t="s">
        <v>1</v>
      </c>
      <c r="G35" s="7">
        <v>0</v>
      </c>
      <c r="H35" s="8" t="str">
        <f t="shared" si="0"/>
        <v>DGF</v>
      </c>
      <c r="I35" s="4">
        <v>-0.19623174465636817</v>
      </c>
      <c r="J35" s="4">
        <v>-0.20721094432773551</v>
      </c>
      <c r="K35" s="4"/>
      <c r="L35" s="3">
        <f>VLOOKUP($A35,[1]Séjours!$B$5:$L$49,11,FALSE)</f>
        <v>10599591.861</v>
      </c>
      <c r="M35" s="3">
        <f>VLOOKUP($A35,[1]Séjours!$B$5:$L$49,4,FALSE)</f>
        <v>12049031.422</v>
      </c>
      <c r="N35" s="19">
        <v>0.13674484640611961</v>
      </c>
      <c r="O35" s="4"/>
      <c r="P35" s="4">
        <v>-0.191220988900101</v>
      </c>
      <c r="Q35" s="4">
        <v>-0.119576185671039</v>
      </c>
      <c r="R35" s="4"/>
      <c r="S35" s="9">
        <f>VLOOKUP($A35,'[2]evolution_sej.2024.7'!$A$2:$D$150,2,FALSE)</f>
        <v>4537</v>
      </c>
      <c r="T35" s="9">
        <f>VLOOKUP($A35,'[2]evolution_sej.2024.7'!$A$2:$D$150,3,)</f>
        <v>5198</v>
      </c>
      <c r="U35" s="14">
        <f t="shared" si="1"/>
        <v>0.14569098523253252</v>
      </c>
      <c r="V35" s="6"/>
      <c r="W35" s="5">
        <v>3403171.6170000024</v>
      </c>
      <c r="X35" s="5"/>
      <c r="Y35" s="3">
        <v>23462437</v>
      </c>
    </row>
    <row r="36" spans="1:25" x14ac:dyDescent="0.25">
      <c r="A36" s="6" t="s">
        <v>182</v>
      </c>
      <c r="B36" s="6"/>
      <c r="C36" s="6" t="s">
        <v>183</v>
      </c>
      <c r="D36" s="6"/>
      <c r="E36" s="6" t="s">
        <v>36</v>
      </c>
      <c r="F36" s="7" t="s">
        <v>1</v>
      </c>
      <c r="G36" s="7">
        <v>0</v>
      </c>
      <c r="H36" s="8" t="str">
        <f t="shared" si="0"/>
        <v>DGF</v>
      </c>
      <c r="I36" s="4">
        <v>-1.965433882976602E-2</v>
      </c>
      <c r="J36" s="4">
        <v>2.9891681395366677E-2</v>
      </c>
      <c r="K36" s="4"/>
      <c r="L36" s="3">
        <f>VLOOKUP($A36,[1]Séjours!$B$5:$L$49,11,FALSE)</f>
        <v>12558746.982999999</v>
      </c>
      <c r="M36" s="3">
        <f>VLOOKUP($A36,[1]Séjours!$B$5:$L$49,4,FALSE)</f>
        <v>14823413.458000001</v>
      </c>
      <c r="N36" s="19">
        <v>0.18032583012186976</v>
      </c>
      <c r="O36" s="4"/>
      <c r="P36" s="4">
        <v>6.9084628670120895E-4</v>
      </c>
      <c r="Q36" s="4">
        <v>0.114162348877375</v>
      </c>
      <c r="R36" s="4"/>
      <c r="S36" s="9">
        <f>VLOOKUP($A36,'[2]evolution_sej.2024.7'!$A$2:$D$150,2,FALSE)</f>
        <v>7512</v>
      </c>
      <c r="T36" s="9">
        <f>VLOOKUP($A36,'[2]evolution_sej.2024.7'!$A$2:$D$150,3,)</f>
        <v>8932</v>
      </c>
      <c r="U36" s="14">
        <f t="shared" si="1"/>
        <v>0.18903088391906284</v>
      </c>
      <c r="V36" s="6"/>
      <c r="W36" s="5" t="s">
        <v>6</v>
      </c>
      <c r="X36" s="5"/>
      <c r="Y36" s="3">
        <v>22207210</v>
      </c>
    </row>
    <row r="37" spans="1:25" x14ac:dyDescent="0.25">
      <c r="A37" s="6" t="s">
        <v>184</v>
      </c>
      <c r="B37" s="6"/>
      <c r="C37" s="6" t="s">
        <v>185</v>
      </c>
      <c r="D37" s="6"/>
      <c r="E37" s="6" t="s">
        <v>37</v>
      </c>
      <c r="F37" s="7" t="s">
        <v>1</v>
      </c>
      <c r="G37" s="7">
        <v>0</v>
      </c>
      <c r="H37" s="8" t="str">
        <f t="shared" si="0"/>
        <v>DGF</v>
      </c>
      <c r="I37" s="4">
        <v>-5.073928763011442E-2</v>
      </c>
      <c r="J37" s="4">
        <v>6.3795449521836722E-3</v>
      </c>
      <c r="K37" s="4"/>
      <c r="L37" s="3">
        <f>VLOOKUP($A37,[1]Séjours!$B$5:$L$49,11,FALSE)</f>
        <v>12221094.083000001</v>
      </c>
      <c r="M37" s="3">
        <f>VLOOKUP($A37,[1]Séjours!$B$5:$L$49,4,FALSE)</f>
        <v>12770153.833000001</v>
      </c>
      <c r="N37" s="19">
        <v>4.4927217340038572E-2</v>
      </c>
      <c r="O37" s="4"/>
      <c r="P37" s="4">
        <v>-4.0553211439287397E-2</v>
      </c>
      <c r="Q37" s="4">
        <v>2.0315674324113101E-3</v>
      </c>
      <c r="R37" s="4"/>
      <c r="S37" s="9">
        <f>VLOOKUP($A37,'[2]evolution_sej.2024.7'!$A$2:$D$150,2,FALSE)</f>
        <v>7969</v>
      </c>
      <c r="T37" s="9">
        <f>VLOOKUP($A37,'[2]evolution_sej.2024.7'!$A$2:$D$150,3,)</f>
        <v>8236</v>
      </c>
      <c r="U37" s="14">
        <f t="shared" si="1"/>
        <v>3.3504831220981302E-2</v>
      </c>
      <c r="V37" s="6"/>
      <c r="W37" s="5" t="s">
        <v>6</v>
      </c>
      <c r="X37" s="5"/>
      <c r="Y37" s="3">
        <v>21172720</v>
      </c>
    </row>
    <row r="38" spans="1:25" x14ac:dyDescent="0.25">
      <c r="A38" s="6" t="s">
        <v>186</v>
      </c>
      <c r="B38" s="6"/>
      <c r="C38" s="6" t="s">
        <v>187</v>
      </c>
      <c r="D38" s="6"/>
      <c r="E38" s="6" t="s">
        <v>38</v>
      </c>
      <c r="F38" s="7" t="s">
        <v>1</v>
      </c>
      <c r="G38" s="7">
        <v>0</v>
      </c>
      <c r="H38" s="8" t="str">
        <f t="shared" si="0"/>
        <v>DGF</v>
      </c>
      <c r="I38" s="4">
        <v>-0.1792207398491838</v>
      </c>
      <c r="J38" s="4">
        <v>-0.15339892306822367</v>
      </c>
      <c r="K38" s="4"/>
      <c r="L38" s="3">
        <f>VLOOKUP($A38,[1]Séjours!$B$5:$L$49,11,FALSE)</f>
        <v>9438090.3420000002</v>
      </c>
      <c r="M38" s="3">
        <f>VLOOKUP($A38,[1]Séjours!$B$5:$L$49,4,FALSE)</f>
        <v>9893889.1558999997</v>
      </c>
      <c r="N38" s="19">
        <v>4.8293542166222947E-2</v>
      </c>
      <c r="O38" s="4"/>
      <c r="P38" s="4">
        <v>-0.32433543436557999</v>
      </c>
      <c r="Q38" s="4">
        <v>-0.26089339545080797</v>
      </c>
      <c r="R38" s="4"/>
      <c r="S38" s="9">
        <f>VLOOKUP($A38,'[2]evolution_sej.2024.7'!$A$2:$D$150,2,FALSE)</f>
        <v>3178</v>
      </c>
      <c r="T38" s="9">
        <f>VLOOKUP($A38,'[2]evolution_sej.2024.7'!$A$2:$D$150,3,)</f>
        <v>3032</v>
      </c>
      <c r="U38" s="14">
        <f t="shared" si="1"/>
        <v>-4.5940843297671494E-2</v>
      </c>
      <c r="V38" s="6"/>
      <c r="W38" s="5">
        <v>2115435.3670000024</v>
      </c>
      <c r="X38" s="5"/>
      <c r="Y38" s="3">
        <v>19700598</v>
      </c>
    </row>
    <row r="39" spans="1:25" x14ac:dyDescent="0.25">
      <c r="A39" s="6" t="s">
        <v>188</v>
      </c>
      <c r="B39" s="6"/>
      <c r="C39" s="6" t="s">
        <v>189</v>
      </c>
      <c r="D39" s="6"/>
      <c r="E39" s="6" t="s">
        <v>39</v>
      </c>
      <c r="F39" s="7" t="s">
        <v>1</v>
      </c>
      <c r="G39" s="7">
        <v>0</v>
      </c>
      <c r="H39" s="8" t="str">
        <f t="shared" si="0"/>
        <v>DGF</v>
      </c>
      <c r="I39" s="4">
        <v>-0.11866972577798722</v>
      </c>
      <c r="J39" s="4">
        <v>-0.24962175242675103</v>
      </c>
      <c r="K39" s="4"/>
      <c r="L39" s="3">
        <f>VLOOKUP($A39,[1]Séjours!$B$5:$L$49,11,FALSE)</f>
        <v>5979669.4567999998</v>
      </c>
      <c r="M39" s="3">
        <f>VLOOKUP($A39,[1]Séjours!$B$5:$L$49,4,FALSE)</f>
        <v>6397675.5574000003</v>
      </c>
      <c r="N39" s="19">
        <v>6.9904549677850536E-2</v>
      </c>
      <c r="O39" s="4"/>
      <c r="P39" s="4">
        <v>-0.174179699478688</v>
      </c>
      <c r="Q39" s="4">
        <v>-0.26310947562097498</v>
      </c>
      <c r="R39" s="4"/>
      <c r="S39" s="9">
        <f>VLOOKUP($A39,'[2]evolution_sej.2024.7'!$A$2:$D$150,2,FALSE)</f>
        <v>2928</v>
      </c>
      <c r="T39" s="9">
        <f>VLOOKUP($A39,'[2]evolution_sej.2024.7'!$A$2:$D$150,3,)</f>
        <v>2831</v>
      </c>
      <c r="U39" s="14">
        <f t="shared" si="1"/>
        <v>-3.312841530054645E-2</v>
      </c>
      <c r="V39" s="6"/>
      <c r="W39" s="5">
        <v>2344694.7829999998</v>
      </c>
      <c r="X39" s="5"/>
      <c r="Y39" s="3">
        <v>13418558</v>
      </c>
    </row>
    <row r="40" spans="1:25" x14ac:dyDescent="0.25">
      <c r="A40" s="6" t="s">
        <v>190</v>
      </c>
      <c r="B40" s="6"/>
      <c r="C40" s="6" t="s">
        <v>191</v>
      </c>
      <c r="D40" s="6"/>
      <c r="E40" s="6" t="s">
        <v>40</v>
      </c>
      <c r="F40" s="7" t="s">
        <v>1</v>
      </c>
      <c r="G40" s="7">
        <v>0</v>
      </c>
      <c r="H40" s="8" t="str">
        <f t="shared" si="0"/>
        <v>DGF</v>
      </c>
      <c r="I40" s="4">
        <v>-0.23464154549311877</v>
      </c>
      <c r="J40" s="4">
        <v>-0.23167148196929524</v>
      </c>
      <c r="K40" s="4"/>
      <c r="L40" s="3">
        <f>VLOOKUP($A40,[1]Séjours!$B$5:$L$49,11,FALSE)</f>
        <v>5479253.5653999997</v>
      </c>
      <c r="M40" s="3">
        <f>VLOOKUP($A40,[1]Séjours!$B$5:$L$49,4,FALSE)</f>
        <v>5916737.4386</v>
      </c>
      <c r="N40" s="19">
        <v>7.9843699142268632E-2</v>
      </c>
      <c r="O40" s="4"/>
      <c r="P40" s="4">
        <v>-0.125956566701138</v>
      </c>
      <c r="Q40" s="4">
        <v>-6.8252326783867596E-3</v>
      </c>
      <c r="R40" s="4"/>
      <c r="S40" s="9">
        <f>VLOOKUP($A40,'[2]evolution_sej.2024.7'!$A$2:$D$150,2,FALSE)</f>
        <v>2864</v>
      </c>
      <c r="T40" s="9">
        <f>VLOOKUP($A40,'[2]evolution_sej.2024.7'!$A$2:$D$150,3,)</f>
        <v>2646</v>
      </c>
      <c r="U40" s="14">
        <f t="shared" si="1"/>
        <v>-7.6117318435754186E-2</v>
      </c>
      <c r="V40" s="6"/>
      <c r="W40" s="5">
        <v>1944295.9934999999</v>
      </c>
      <c r="X40" s="5"/>
      <c r="Y40" s="3">
        <v>11989243</v>
      </c>
    </row>
    <row r="41" spans="1:25" x14ac:dyDescent="0.25">
      <c r="A41" s="6" t="s">
        <v>192</v>
      </c>
      <c r="B41" s="6"/>
      <c r="C41" s="6" t="s">
        <v>193</v>
      </c>
      <c r="D41" s="6"/>
      <c r="E41" s="6" t="s">
        <v>41</v>
      </c>
      <c r="F41" s="7" t="s">
        <v>1</v>
      </c>
      <c r="G41" s="7">
        <v>0</v>
      </c>
      <c r="H41" s="8" t="str">
        <f t="shared" si="0"/>
        <v>DGF</v>
      </c>
      <c r="I41" s="4">
        <v>-9.6841991695565996E-2</v>
      </c>
      <c r="J41" s="4">
        <v>-0.12358344560575271</v>
      </c>
      <c r="K41" s="4"/>
      <c r="L41" s="3">
        <f>VLOOKUP($A41,[1]Séjours!$B$5:$L$49,11,FALSE)</f>
        <v>5836216.8994000005</v>
      </c>
      <c r="M41" s="3">
        <f>VLOOKUP($A41,[1]Séjours!$B$5:$L$49,4,FALSE)</f>
        <v>6243385.9607999995</v>
      </c>
      <c r="N41" s="19">
        <v>6.9765923442951294E-2</v>
      </c>
      <c r="O41" s="4"/>
      <c r="P41" s="4">
        <v>-7.2595281306715095E-2</v>
      </c>
      <c r="Q41" s="4">
        <v>-2.1234119782214199E-2</v>
      </c>
      <c r="R41" s="4"/>
      <c r="S41" s="9">
        <f>VLOOKUP($A41,'[2]evolution_sej.2024.7'!$A$2:$D$150,2,FALSE)</f>
        <v>4011</v>
      </c>
      <c r="T41" s="9">
        <f>VLOOKUP($A41,'[2]evolution_sej.2024.7'!$A$2:$D$150,3,)</f>
        <v>4164</v>
      </c>
      <c r="U41" s="14">
        <f t="shared" si="1"/>
        <v>3.8145100972326103E-2</v>
      </c>
      <c r="V41" s="6"/>
      <c r="W41" s="5">
        <v>979539.41810000129</v>
      </c>
      <c r="X41" s="5"/>
      <c r="Y41" s="3">
        <v>11323054</v>
      </c>
    </row>
    <row r="42" spans="1:25" x14ac:dyDescent="0.25">
      <c r="A42" s="6" t="s">
        <v>194</v>
      </c>
      <c r="B42" s="6"/>
      <c r="C42" s="6" t="s">
        <v>195</v>
      </c>
      <c r="D42" s="6"/>
      <c r="E42" s="6" t="s">
        <v>42</v>
      </c>
      <c r="F42" s="7" t="s">
        <v>1</v>
      </c>
      <c r="G42" s="7">
        <v>0</v>
      </c>
      <c r="H42" s="8" t="str">
        <f t="shared" si="0"/>
        <v>DGF</v>
      </c>
      <c r="I42" s="4">
        <v>5.6288370693437069E-2</v>
      </c>
      <c r="J42" s="4">
        <v>-4.7882133008927019E-2</v>
      </c>
      <c r="K42" s="4"/>
      <c r="L42" s="3">
        <f>VLOOKUP($A42,[1]Séjours!$B$5:$L$49,11,FALSE)</f>
        <v>5862840.2619000003</v>
      </c>
      <c r="M42" s="3">
        <f>VLOOKUP($A42,[1]Séjours!$B$5:$L$49,4,FALSE)</f>
        <v>7081686.7159000002</v>
      </c>
      <c r="N42" s="19">
        <v>0.20789351228290198</v>
      </c>
      <c r="O42" s="4"/>
      <c r="P42" s="4">
        <v>3.1803335052432498E-2</v>
      </c>
      <c r="Q42" s="4">
        <v>2.7333677153171702E-2</v>
      </c>
      <c r="R42" s="4"/>
      <c r="S42" s="9">
        <f>VLOOKUP($A42,'[2]evolution_sej.2024.7'!$A$2:$D$150,2,FALSE)</f>
        <v>3259</v>
      </c>
      <c r="T42" s="9">
        <f>VLOOKUP($A42,'[2]evolution_sej.2024.7'!$A$2:$D$150,3,)</f>
        <v>3302</v>
      </c>
      <c r="U42" s="14">
        <f t="shared" si="1"/>
        <v>1.3194231359312672E-2</v>
      </c>
      <c r="V42" s="6"/>
      <c r="W42" s="5">
        <v>377681.0120000001</v>
      </c>
      <c r="X42" s="5"/>
      <c r="Y42" s="3">
        <v>11268176</v>
      </c>
    </row>
    <row r="43" spans="1:25" x14ac:dyDescent="0.25">
      <c r="A43" s="6" t="s">
        <v>196</v>
      </c>
      <c r="B43" s="6"/>
      <c r="C43" s="6" t="s">
        <v>197</v>
      </c>
      <c r="D43" s="6"/>
      <c r="E43" s="6" t="s">
        <v>43</v>
      </c>
      <c r="F43" s="7" t="s">
        <v>1</v>
      </c>
      <c r="G43" s="7">
        <v>0</v>
      </c>
      <c r="H43" s="8" t="str">
        <f t="shared" si="0"/>
        <v>DGF</v>
      </c>
      <c r="I43" s="4">
        <v>-6.7346113011979847E-2</v>
      </c>
      <c r="J43" s="4">
        <v>-7.7772552337860623E-2</v>
      </c>
      <c r="K43" s="4"/>
      <c r="L43" s="3">
        <f>VLOOKUP($A43,[1]Séjours!$B$5:$L$49,11,FALSE)</f>
        <v>5674215.7622999996</v>
      </c>
      <c r="M43" s="3">
        <f>VLOOKUP($A43,[1]Séjours!$B$5:$L$49,4,FALSE)</f>
        <v>6811014.9517999999</v>
      </c>
      <c r="N43" s="19">
        <v>0.20034472376834822</v>
      </c>
      <c r="O43" s="4"/>
      <c r="P43" s="4">
        <v>5.4038264933547499E-2</v>
      </c>
      <c r="Q43" s="4">
        <v>0.12589455235869701</v>
      </c>
      <c r="R43" s="4"/>
      <c r="S43" s="9">
        <f>VLOOKUP($A43,'[2]evolution_sej.2024.7'!$A$2:$D$150,2,FALSE)</f>
        <v>4357</v>
      </c>
      <c r="T43" s="9">
        <f>VLOOKUP($A43,'[2]evolution_sej.2024.7'!$A$2:$D$150,3,)</f>
        <v>5382</v>
      </c>
      <c r="U43" s="14">
        <f t="shared" si="1"/>
        <v>0.23525361487261878</v>
      </c>
      <c r="V43" s="6"/>
      <c r="W43" s="5">
        <v>593399.19099999964</v>
      </c>
      <c r="X43" s="5"/>
      <c r="Y43" s="3">
        <v>10899901</v>
      </c>
    </row>
    <row r="44" spans="1:25" x14ac:dyDescent="0.25">
      <c r="A44" s="6" t="s">
        <v>198</v>
      </c>
      <c r="B44" s="6"/>
      <c r="C44" s="6" t="s">
        <v>199</v>
      </c>
      <c r="D44" s="6"/>
      <c r="E44" s="10" t="s">
        <v>44</v>
      </c>
      <c r="F44" s="11" t="s">
        <v>1</v>
      </c>
      <c r="G44" s="11">
        <v>0</v>
      </c>
      <c r="H44" s="17" t="str">
        <f t="shared" si="0"/>
        <v>DGF</v>
      </c>
      <c r="I44" s="12">
        <v>-6.2374490204595394E-3</v>
      </c>
      <c r="J44" s="12">
        <v>0.10129881860819447</v>
      </c>
      <c r="K44" s="12"/>
      <c r="L44" s="3">
        <f>VLOOKUP($A44,[1]Séjours!$B$5:$L$49,11,FALSE)</f>
        <v>1855992.0462</v>
      </c>
      <c r="M44" s="3">
        <f>VLOOKUP($A44,[1]Séjours!$B$5:$L$49,4,FALSE)</f>
        <v>1662455.3947000001</v>
      </c>
      <c r="N44" s="20">
        <v>-0.10427665996535451</v>
      </c>
      <c r="O44" s="12"/>
      <c r="P44" s="12">
        <v>-0.19101123595505601</v>
      </c>
      <c r="Q44" s="12">
        <v>-4.11985018726592E-2</v>
      </c>
      <c r="R44" s="12"/>
      <c r="S44" s="18">
        <f>VLOOKUP($A44,'[2]evolution_sej.2024.7'!$A$2:$D$150,2,FALSE)</f>
        <v>158</v>
      </c>
      <c r="T44" s="18">
        <f>VLOOKUP($A44,'[2]evolution_sej.2024.7'!$A$2:$D$150,3,)</f>
        <v>120</v>
      </c>
      <c r="U44" s="15">
        <f t="shared" si="1"/>
        <v>-0.24050632911392406</v>
      </c>
      <c r="V44" s="10"/>
      <c r="W44" s="13" t="s">
        <v>6</v>
      </c>
      <c r="X44" s="13"/>
      <c r="Y44" s="16">
        <v>3003322</v>
      </c>
    </row>
    <row r="45" spans="1:25" x14ac:dyDescent="0.25">
      <c r="A45" s="6" t="s">
        <v>200</v>
      </c>
      <c r="B45" s="6"/>
      <c r="C45" s="6" t="s">
        <v>201</v>
      </c>
      <c r="D45" s="6"/>
      <c r="E45" s="6" t="s">
        <v>45</v>
      </c>
      <c r="F45" s="7" t="s">
        <v>1</v>
      </c>
      <c r="G45" s="7">
        <v>1</v>
      </c>
      <c r="H45" s="8" t="str">
        <f t="shared" si="0"/>
        <v>Hprox</v>
      </c>
      <c r="I45" s="4">
        <v>-0.12720408251255869</v>
      </c>
      <c r="J45" s="4">
        <v>-9.8956624642426286E-2</v>
      </c>
      <c r="K45" s="4"/>
      <c r="L45" s="2">
        <f>VLOOKUP($A45,'[3]mco.dgf.2024.7.t1v5hprox_1'!$E$5:$P$26,12,FALSE)</f>
        <v>7511833.0060999999</v>
      </c>
      <c r="M45" s="2">
        <f>VLOOKUP($A45,'[3]mco.dgf.2024.7.t1v5hprox_1'!$E$5:$P$26,6,FALSE)</f>
        <v>7305332.3141999999</v>
      </c>
      <c r="N45" s="19">
        <v>-2.7490053590423336E-2</v>
      </c>
      <c r="O45" s="4"/>
      <c r="P45" s="4">
        <v>2.3350433398195598E-2</v>
      </c>
      <c r="Q45" s="4">
        <v>4.8292941800813699E-2</v>
      </c>
      <c r="R45" s="4"/>
      <c r="S45" s="9">
        <f>VLOOKUP($A45,'[2]evolution_sej.2024.7'!$A$2:$D$150,2,FALSE)</f>
        <v>3312</v>
      </c>
      <c r="T45" s="9">
        <f>VLOOKUP($A45,'[2]evolution_sej.2024.7'!$A$2:$D$150,3,)</f>
        <v>3271</v>
      </c>
      <c r="U45" s="14">
        <f t="shared" si="1"/>
        <v>-1.2379227053140096E-2</v>
      </c>
      <c r="V45" s="6"/>
      <c r="W45" s="5">
        <v>1620374.8489999995</v>
      </c>
      <c r="X45" s="5"/>
      <c r="Y45" s="3">
        <v>14754222.151000001</v>
      </c>
    </row>
    <row r="46" spans="1:25" x14ac:dyDescent="0.25">
      <c r="A46" s="6" t="s">
        <v>202</v>
      </c>
      <c r="B46" s="6"/>
      <c r="C46" s="6" t="s">
        <v>203</v>
      </c>
      <c r="D46" s="6"/>
      <c r="E46" s="6" t="s">
        <v>46</v>
      </c>
      <c r="F46" s="7" t="s">
        <v>1</v>
      </c>
      <c r="G46" s="7">
        <v>1</v>
      </c>
      <c r="H46" s="8" t="str">
        <f t="shared" si="0"/>
        <v>Hprox</v>
      </c>
      <c r="I46" s="4">
        <v>0.10180830412786855</v>
      </c>
      <c r="J46" s="4">
        <v>0.16215319671460424</v>
      </c>
      <c r="K46" s="4"/>
      <c r="L46" s="2">
        <f>VLOOKUP($A46,'[3]mco.dgf.2024.7.t1v5hprox_1'!$E$5:$P$26,12,FALSE)</f>
        <v>6170417.2452999996</v>
      </c>
      <c r="M46" s="2">
        <f>VLOOKUP($A46,'[3]mco.dgf.2024.7.t1v5hprox_1'!$E$5:$P$26,6,FALSE)</f>
        <v>7244514.0549999997</v>
      </c>
      <c r="N46" s="19">
        <v>0.17407199011025365</v>
      </c>
      <c r="O46" s="4"/>
      <c r="P46" s="4">
        <v>9.4200848656294203E-2</v>
      </c>
      <c r="Q46" s="4">
        <v>0.24073550212164099</v>
      </c>
      <c r="R46" s="4"/>
      <c r="S46" s="9">
        <f>VLOOKUP($A46,'[2]evolution_sej.2024.7'!$A$2:$D$150,2,FALSE)</f>
        <v>2498</v>
      </c>
      <c r="T46" s="9">
        <f>VLOOKUP($A46,'[2]evolution_sej.2024.7'!$A$2:$D$150,3,)</f>
        <v>2787</v>
      </c>
      <c r="U46" s="14">
        <f t="shared" si="1"/>
        <v>0.11569255404323459</v>
      </c>
      <c r="V46" s="6"/>
      <c r="W46" s="5" t="s">
        <v>6</v>
      </c>
      <c r="X46" s="5"/>
      <c r="Y46" s="3">
        <v>11148959.801999999</v>
      </c>
    </row>
    <row r="47" spans="1:25" x14ac:dyDescent="0.25">
      <c r="A47" s="6" t="s">
        <v>204</v>
      </c>
      <c r="B47" s="6"/>
      <c r="C47" s="6" t="s">
        <v>205</v>
      </c>
      <c r="D47" s="6"/>
      <c r="E47" s="6" t="s">
        <v>47</v>
      </c>
      <c r="F47" s="7" t="s">
        <v>1</v>
      </c>
      <c r="G47" s="7">
        <v>1</v>
      </c>
      <c r="H47" s="8" t="str">
        <f t="shared" si="0"/>
        <v>Hprox</v>
      </c>
      <c r="I47" s="4">
        <v>-0.13913814285422707</v>
      </c>
      <c r="J47" s="4">
        <v>-7.439258830261071E-2</v>
      </c>
      <c r="K47" s="4"/>
      <c r="L47" s="2">
        <f>VLOOKUP($A47,'[3]mco.dgf.2024.7.t1v5hprox_1'!$E$5:$P$26,12,FALSE)</f>
        <v>4676105.0266000004</v>
      </c>
      <c r="M47" s="2">
        <f>VLOOKUP($A47,'[3]mco.dgf.2024.7.t1v5hprox_1'!$E$5:$P$26,6,FALSE)</f>
        <v>4880195.9599000001</v>
      </c>
      <c r="N47" s="19">
        <v>4.364549815263552E-2</v>
      </c>
      <c r="O47" s="4"/>
      <c r="P47" s="4">
        <v>-0.14220817697017599</v>
      </c>
      <c r="Q47" s="4">
        <v>-8.0387122259529903E-2</v>
      </c>
      <c r="R47" s="4"/>
      <c r="S47" s="9">
        <f>VLOOKUP($A47,'[2]evolution_sej.2024.7'!$A$2:$D$150,2,FALSE)</f>
        <v>2532</v>
      </c>
      <c r="T47" s="9">
        <f>VLOOKUP($A47,'[2]evolution_sej.2024.7'!$A$2:$D$150,3,)</f>
        <v>2469</v>
      </c>
      <c r="U47" s="14">
        <f t="shared" si="1"/>
        <v>-2.4881516587677725E-2</v>
      </c>
      <c r="V47" s="6"/>
      <c r="W47" s="5">
        <v>721835.30150000006</v>
      </c>
      <c r="X47" s="5"/>
      <c r="Y47" s="3">
        <v>8981218.6984999999</v>
      </c>
    </row>
    <row r="48" spans="1:25" x14ac:dyDescent="0.25">
      <c r="A48" s="6" t="s">
        <v>206</v>
      </c>
      <c r="B48" s="6"/>
      <c r="C48" s="6" t="s">
        <v>207</v>
      </c>
      <c r="D48" s="6"/>
      <c r="E48" s="6" t="s">
        <v>48</v>
      </c>
      <c r="F48" s="7" t="s">
        <v>1</v>
      </c>
      <c r="G48" s="7">
        <v>1</v>
      </c>
      <c r="H48" s="8" t="str">
        <f t="shared" si="0"/>
        <v>Hprox</v>
      </c>
      <c r="I48" s="4">
        <v>0.13262031484350323</v>
      </c>
      <c r="J48" s="4">
        <v>0.17812171854500289</v>
      </c>
      <c r="K48" s="4"/>
      <c r="L48" s="2">
        <f>VLOOKUP($A48,'[3]mco.dgf.2024.7.t1v5hprox_1'!$E$5:$P$26,12,FALSE)</f>
        <v>4783284.3919000002</v>
      </c>
      <c r="M48" s="2">
        <f>VLOOKUP($A48,'[3]mco.dgf.2024.7.t1v5hprox_1'!$E$5:$P$26,6,FALSE)</f>
        <v>4704449.1655999999</v>
      </c>
      <c r="N48" s="19">
        <v>-1.6481400611157326E-2</v>
      </c>
      <c r="O48" s="4"/>
      <c r="P48" s="4">
        <v>0.30520199225235201</v>
      </c>
      <c r="Q48" s="4">
        <v>0.39042612064194798</v>
      </c>
      <c r="R48" s="4"/>
      <c r="S48" s="9">
        <f>VLOOKUP($A48,'[2]evolution_sej.2024.7'!$A$2:$D$150,2,FALSE)</f>
        <v>3235</v>
      </c>
      <c r="T48" s="9">
        <f>VLOOKUP($A48,'[2]evolution_sej.2024.7'!$A$2:$D$150,3,)</f>
        <v>2837</v>
      </c>
      <c r="U48" s="14">
        <f t="shared" si="1"/>
        <v>-0.12302936630602782</v>
      </c>
      <c r="V48" s="6"/>
      <c r="W48" s="5" t="s">
        <v>6</v>
      </c>
      <c r="X48" s="5"/>
      <c r="Y48" s="3">
        <v>8123047.9309</v>
      </c>
    </row>
    <row r="49" spans="1:25" x14ac:dyDescent="0.25">
      <c r="A49" s="6" t="s">
        <v>208</v>
      </c>
      <c r="B49" s="6"/>
      <c r="C49" s="6" t="s">
        <v>209</v>
      </c>
      <c r="D49" s="6"/>
      <c r="E49" s="6" t="s">
        <v>49</v>
      </c>
      <c r="F49" s="7" t="s">
        <v>1</v>
      </c>
      <c r="G49" s="7">
        <v>1</v>
      </c>
      <c r="H49" s="8" t="str">
        <f t="shared" si="0"/>
        <v>Hprox</v>
      </c>
      <c r="I49" s="4">
        <v>3.3915742613405352E-3</v>
      </c>
      <c r="J49" s="4">
        <v>2.864368857618255E-2</v>
      </c>
      <c r="K49" s="4"/>
      <c r="L49" s="2">
        <f>VLOOKUP($A49,'[3]mco.dgf.2024.7.t1v5hprox_1'!$E$5:$P$26,12,FALSE)</f>
        <v>3559709.3144999999</v>
      </c>
      <c r="M49" s="2">
        <f>VLOOKUP($A49,'[3]mco.dgf.2024.7.t1v5hprox_1'!$E$5:$P$26,6,FALSE)</f>
        <v>4327891.54</v>
      </c>
      <c r="N49" s="19">
        <v>0.21579914471412387</v>
      </c>
      <c r="O49" s="4"/>
      <c r="P49" s="4">
        <v>4.0312093628088401E-2</v>
      </c>
      <c r="Q49" s="4">
        <v>9.4278283485045494E-2</v>
      </c>
      <c r="R49" s="4"/>
      <c r="S49" s="9">
        <f>VLOOKUP($A49,'[2]evolution_sej.2024.7'!$A$2:$D$150,2,FALSE)</f>
        <v>938</v>
      </c>
      <c r="T49" s="9">
        <f>VLOOKUP($A49,'[2]evolution_sej.2024.7'!$A$2:$D$150,3,)</f>
        <v>1064</v>
      </c>
      <c r="U49" s="14">
        <f t="shared" si="1"/>
        <v>0.13432835820895522</v>
      </c>
      <c r="V49" s="6"/>
      <c r="W49" s="5" t="s">
        <v>6</v>
      </c>
      <c r="X49" s="5"/>
      <c r="Y49" s="3">
        <v>6564794.7626999998</v>
      </c>
    </row>
    <row r="50" spans="1:25" x14ac:dyDescent="0.25">
      <c r="A50" s="6" t="s">
        <v>210</v>
      </c>
      <c r="B50" s="6"/>
      <c r="C50" s="6" t="s">
        <v>211</v>
      </c>
      <c r="D50" s="6"/>
      <c r="E50" s="6" t="s">
        <v>50</v>
      </c>
      <c r="F50" s="7" t="s">
        <v>1</v>
      </c>
      <c r="G50" s="7">
        <v>1</v>
      </c>
      <c r="H50" s="8" t="str">
        <f t="shared" si="0"/>
        <v>Hprox</v>
      </c>
      <c r="I50" s="4">
        <v>-6.6123822679594824E-2</v>
      </c>
      <c r="J50" s="4">
        <v>-1.115447967000662E-2</v>
      </c>
      <c r="K50" s="4"/>
      <c r="L50" s="2">
        <f>VLOOKUP($A50,'[3]mco.dgf.2024.7.t1v5hprox_1'!$E$5:$P$26,12,FALSE)</f>
        <v>3467281.5326999999</v>
      </c>
      <c r="M50" s="2">
        <f>VLOOKUP($A50,'[3]mco.dgf.2024.7.t1v5hprox_1'!$E$5:$P$26,6,FALSE)</f>
        <v>3952694.5288999998</v>
      </c>
      <c r="N50" s="19">
        <v>0.13999814887313322</v>
      </c>
      <c r="O50" s="4"/>
      <c r="P50" s="4">
        <v>-2.4894514767932498E-2</v>
      </c>
      <c r="Q50" s="4">
        <v>-4.1350210970464103E-2</v>
      </c>
      <c r="R50" s="4"/>
      <c r="S50" s="9">
        <f>VLOOKUP($A50,'[2]evolution_sej.2024.7'!$A$2:$D$150,2,FALSE)</f>
        <v>1324</v>
      </c>
      <c r="T50" s="9">
        <f>VLOOKUP($A50,'[2]evolution_sej.2024.7'!$A$2:$D$150,3,)</f>
        <v>1347</v>
      </c>
      <c r="U50" s="14">
        <f t="shared" si="1"/>
        <v>1.7371601208459216E-2</v>
      </c>
      <c r="V50" s="6"/>
      <c r="W50" s="5">
        <v>69973.121799999848</v>
      </c>
      <c r="X50" s="5"/>
      <c r="Y50" s="3">
        <v>6203122.8782000002</v>
      </c>
    </row>
    <row r="51" spans="1:25" x14ac:dyDescent="0.25">
      <c r="A51" s="6" t="s">
        <v>212</v>
      </c>
      <c r="B51" s="6"/>
      <c r="C51" s="6" t="s">
        <v>213</v>
      </c>
      <c r="D51" s="6"/>
      <c r="E51" s="6" t="s">
        <v>51</v>
      </c>
      <c r="F51" s="7" t="s">
        <v>1</v>
      </c>
      <c r="G51" s="7">
        <v>1</v>
      </c>
      <c r="H51" s="8" t="str">
        <f t="shared" si="0"/>
        <v>Hprox</v>
      </c>
      <c r="I51" s="4">
        <v>-0.22856899465232466</v>
      </c>
      <c r="J51" s="4">
        <v>-0.27698480089339134</v>
      </c>
      <c r="K51" s="4"/>
      <c r="L51" s="2">
        <f>VLOOKUP($A51,'[3]mco.dgf.2024.7.t1v5hprox_1'!$E$5:$P$26,12,FALSE)</f>
        <v>3369299.1016000002</v>
      </c>
      <c r="M51" s="2">
        <f>VLOOKUP($A51,'[3]mco.dgf.2024.7.t1v5hprox_1'!$E$5:$P$26,6,FALSE)</f>
        <v>3502932.7006000001</v>
      </c>
      <c r="N51" s="19">
        <v>3.9662135942914789E-2</v>
      </c>
      <c r="O51" s="4"/>
      <c r="P51" s="4">
        <v>-0.17164556962025301</v>
      </c>
      <c r="Q51" s="4">
        <v>-0.21417721518987301</v>
      </c>
      <c r="R51" s="4"/>
      <c r="S51" s="9">
        <f>VLOOKUP($A51,'[2]evolution_sej.2024.7'!$A$2:$D$150,2,FALSE)</f>
        <v>922</v>
      </c>
      <c r="T51" s="9">
        <f>VLOOKUP($A51,'[2]evolution_sej.2024.7'!$A$2:$D$150,3,)</f>
        <v>951</v>
      </c>
      <c r="U51" s="14">
        <f t="shared" si="1"/>
        <v>3.1453362255965296E-2</v>
      </c>
      <c r="V51" s="6"/>
      <c r="W51" s="5">
        <v>2205482.6135999998</v>
      </c>
      <c r="X51" s="5"/>
      <c r="Y51" s="3">
        <v>5756985.3864000002</v>
      </c>
    </row>
    <row r="52" spans="1:25" x14ac:dyDescent="0.25">
      <c r="A52" s="6" t="s">
        <v>214</v>
      </c>
      <c r="B52" s="6"/>
      <c r="C52" s="6" t="s">
        <v>215</v>
      </c>
      <c r="D52" s="6"/>
      <c r="E52" s="6" t="s">
        <v>52</v>
      </c>
      <c r="F52" s="7" t="s">
        <v>1</v>
      </c>
      <c r="G52" s="7">
        <v>1</v>
      </c>
      <c r="H52" s="8" t="str">
        <f t="shared" si="0"/>
        <v>Hprox</v>
      </c>
      <c r="I52" s="4">
        <v>-0.14495602356798706</v>
      </c>
      <c r="J52" s="4">
        <v>-0.26887481641745536</v>
      </c>
      <c r="K52" s="4"/>
      <c r="L52" s="2">
        <f>VLOOKUP($A52,'[3]mco.dgf.2024.7.t1v5hprox_1'!$E$5:$P$26,12,FALSE)</f>
        <v>3864994.7873</v>
      </c>
      <c r="M52" s="2">
        <f>VLOOKUP($A52,'[3]mco.dgf.2024.7.t1v5hprox_1'!$E$5:$P$26,6,FALSE)</f>
        <v>3053437.787</v>
      </c>
      <c r="N52" s="19">
        <v>-0.20997622117543291</v>
      </c>
      <c r="O52" s="4"/>
      <c r="P52" s="4">
        <v>-4.1564123598578098E-2</v>
      </c>
      <c r="Q52" s="4">
        <v>1.8594476346732301E-2</v>
      </c>
      <c r="R52" s="4"/>
      <c r="S52" s="9">
        <f>VLOOKUP($A52,'[2]evolution_sej.2024.7'!$A$2:$D$150,2,FALSE)</f>
        <v>2126</v>
      </c>
      <c r="T52" s="9">
        <f>VLOOKUP($A52,'[2]evolution_sej.2024.7'!$A$2:$D$150,3,)</f>
        <v>2355</v>
      </c>
      <c r="U52" s="14">
        <f t="shared" si="1"/>
        <v>0.1077140169332079</v>
      </c>
      <c r="V52" s="6"/>
      <c r="W52" s="5">
        <v>2105946.9425999997</v>
      </c>
      <c r="X52" s="5"/>
      <c r="Y52" s="3">
        <v>5726497.0574000003</v>
      </c>
    </row>
    <row r="53" spans="1:25" x14ac:dyDescent="0.25">
      <c r="A53" s="6" t="s">
        <v>216</v>
      </c>
      <c r="B53" s="6"/>
      <c r="C53" s="6" t="s">
        <v>217</v>
      </c>
      <c r="D53" s="6"/>
      <c r="E53" s="6" t="s">
        <v>53</v>
      </c>
      <c r="F53" s="7" t="s">
        <v>1</v>
      </c>
      <c r="G53" s="7">
        <v>1</v>
      </c>
      <c r="H53" s="8" t="str">
        <f t="shared" si="0"/>
        <v>Hprox</v>
      </c>
      <c r="I53" s="4">
        <v>-0.23025912129765619</v>
      </c>
      <c r="J53" s="4">
        <v>-0.21674771267915888</v>
      </c>
      <c r="K53" s="4"/>
      <c r="L53" s="2">
        <f>VLOOKUP($A53,'[3]mco.dgf.2024.7.t1v5hprox_1'!$E$5:$P$26,12,FALSE)</f>
        <v>2881312.9112</v>
      </c>
      <c r="M53" s="2">
        <f>VLOOKUP($A53,'[3]mco.dgf.2024.7.t1v5hprox_1'!$E$5:$P$26,6,FALSE)</f>
        <v>3635060.1173</v>
      </c>
      <c r="N53" s="19">
        <v>0.2615985244678205</v>
      </c>
      <c r="O53" s="4"/>
      <c r="P53" s="4">
        <v>-0.27268798617113199</v>
      </c>
      <c r="Q53" s="4">
        <v>-0.348314606741573</v>
      </c>
      <c r="R53" s="4"/>
      <c r="S53" s="9">
        <f>VLOOKUP($A53,'[2]evolution_sej.2024.7'!$A$2:$D$150,2,FALSE)</f>
        <v>867</v>
      </c>
      <c r="T53" s="9">
        <f>VLOOKUP($A53,'[2]evolution_sej.2024.7'!$A$2:$D$150,3,)</f>
        <v>814</v>
      </c>
      <c r="U53" s="14">
        <f t="shared" si="1"/>
        <v>-6.1130334486735868E-2</v>
      </c>
      <c r="V53" s="6"/>
      <c r="W53" s="5">
        <v>1495624.2418</v>
      </c>
      <c r="X53" s="5"/>
      <c r="Y53" s="3">
        <v>5404675.7582</v>
      </c>
    </row>
    <row r="54" spans="1:25" x14ac:dyDescent="0.25">
      <c r="A54" s="6" t="s">
        <v>218</v>
      </c>
      <c r="B54" s="6"/>
      <c r="C54" s="6" t="s">
        <v>219</v>
      </c>
      <c r="D54" s="6"/>
      <c r="E54" s="6" t="s">
        <v>54</v>
      </c>
      <c r="F54" s="7" t="s">
        <v>1</v>
      </c>
      <c r="G54" s="7">
        <v>1</v>
      </c>
      <c r="H54" s="8" t="str">
        <f t="shared" si="0"/>
        <v>Hprox</v>
      </c>
      <c r="I54" s="4">
        <v>-0.33170182846321516</v>
      </c>
      <c r="J54" s="4">
        <v>-0.20401877007543298</v>
      </c>
      <c r="K54" s="4"/>
      <c r="L54" s="2">
        <f>VLOOKUP($A54,'[3]mco.dgf.2024.7.t1v5hprox_1'!$E$5:$P$26,12,FALSE)</f>
        <v>2104263.0433999998</v>
      </c>
      <c r="M54" s="2">
        <f>VLOOKUP($A54,'[3]mco.dgf.2024.7.t1v5hprox_1'!$E$5:$P$26,6,FALSE)</f>
        <v>2741728.3890999998</v>
      </c>
      <c r="N54" s="19">
        <v>0.30293995216016545</v>
      </c>
      <c r="O54" s="4"/>
      <c r="P54" s="4">
        <v>-0.19010669253152301</v>
      </c>
      <c r="Q54" s="4">
        <v>-9.8933074684772096E-2</v>
      </c>
      <c r="R54" s="4"/>
      <c r="S54" s="9">
        <f>VLOOKUP($A54,'[2]evolution_sej.2024.7'!$A$2:$D$150,2,FALSE)</f>
        <v>514</v>
      </c>
      <c r="T54" s="9">
        <f>VLOOKUP($A54,'[2]evolution_sej.2024.7'!$A$2:$D$150,3,)</f>
        <v>639</v>
      </c>
      <c r="U54" s="14">
        <f t="shared" si="1"/>
        <v>0.24319066147859922</v>
      </c>
      <c r="V54" s="6"/>
      <c r="W54" s="5">
        <v>996253.2370000002</v>
      </c>
      <c r="X54" s="5"/>
      <c r="Y54" s="3">
        <v>3886891.7629999998</v>
      </c>
    </row>
    <row r="55" spans="1:25" x14ac:dyDescent="0.25">
      <c r="A55" s="6" t="s">
        <v>220</v>
      </c>
      <c r="B55" s="6"/>
      <c r="C55" s="6" t="s">
        <v>221</v>
      </c>
      <c r="D55" s="6"/>
      <c r="E55" s="6" t="s">
        <v>55</v>
      </c>
      <c r="F55" s="7" t="s">
        <v>1</v>
      </c>
      <c r="G55" s="7">
        <v>1</v>
      </c>
      <c r="H55" s="8" t="str">
        <f t="shared" si="0"/>
        <v>Hprox</v>
      </c>
      <c r="I55" s="4">
        <v>-0.1480331760894962</v>
      </c>
      <c r="J55" s="4">
        <v>-0.14706039168874263</v>
      </c>
      <c r="K55" s="4"/>
      <c r="L55" s="2">
        <f>VLOOKUP($A55,'[3]mco.dgf.2024.7.t1v5hprox_1'!$E$5:$P$26,12,FALSE)</f>
        <v>2209821.0872999998</v>
      </c>
      <c r="M55" s="2">
        <f>VLOOKUP($A55,'[3]mco.dgf.2024.7.t1v5hprox_1'!$E$5:$P$26,6,FALSE)</f>
        <v>2199135.4742000001</v>
      </c>
      <c r="N55" s="19">
        <v>-4.8355105132315002E-3</v>
      </c>
      <c r="O55" s="4"/>
      <c r="P55" s="4">
        <v>-0.13654096228868701</v>
      </c>
      <c r="Q55" s="4">
        <v>-0.128738621586476</v>
      </c>
      <c r="R55" s="4"/>
      <c r="S55" s="9">
        <f>VLOOKUP($A55,'[2]evolution_sej.2024.7'!$A$2:$D$150,2,FALSE)</f>
        <v>400</v>
      </c>
      <c r="T55" s="9">
        <f>VLOOKUP($A55,'[2]evolution_sej.2024.7'!$A$2:$D$150,3,)</f>
        <v>364</v>
      </c>
      <c r="U55" s="14">
        <f t="shared" si="1"/>
        <v>-0.09</v>
      </c>
      <c r="V55" s="6"/>
      <c r="W55" s="5">
        <v>637788.12449999992</v>
      </c>
      <c r="X55" s="5"/>
      <c r="Y55" s="3">
        <v>3699124.8755000001</v>
      </c>
    </row>
    <row r="56" spans="1:25" x14ac:dyDescent="0.25">
      <c r="A56" s="6" t="s">
        <v>222</v>
      </c>
      <c r="B56" s="6"/>
      <c r="C56" s="6" t="s">
        <v>223</v>
      </c>
      <c r="D56" s="6"/>
      <c r="E56" s="6" t="s">
        <v>56</v>
      </c>
      <c r="F56" s="7" t="s">
        <v>1</v>
      </c>
      <c r="G56" s="7">
        <v>1</v>
      </c>
      <c r="H56" s="8" t="str">
        <f t="shared" si="0"/>
        <v>Hprox</v>
      </c>
      <c r="I56" s="4">
        <v>-0.19854311603360505</v>
      </c>
      <c r="J56" s="4">
        <v>-0.33768955592930666</v>
      </c>
      <c r="K56" s="4"/>
      <c r="L56" s="2">
        <f>VLOOKUP($A56,'[3]mco.dgf.2024.7.t1v5hprox_1'!$E$5:$P$26,12,FALSE)</f>
        <v>1927477.9166000001</v>
      </c>
      <c r="M56" s="2">
        <f>VLOOKUP($A56,'[3]mco.dgf.2024.7.t1v5hprox_1'!$E$5:$P$26,6,FALSE)</f>
        <v>2722414.7620999999</v>
      </c>
      <c r="N56" s="19">
        <v>0.41242332202811394</v>
      </c>
      <c r="O56" s="4"/>
      <c r="P56" s="4">
        <v>-0.25110663983903397</v>
      </c>
      <c r="Q56" s="4">
        <v>-0.29859154929577503</v>
      </c>
      <c r="R56" s="4"/>
      <c r="S56" s="9">
        <f>VLOOKUP($A56,'[2]evolution_sej.2024.7'!$A$2:$D$150,2,FALSE)</f>
        <v>987</v>
      </c>
      <c r="T56" s="9">
        <f>VLOOKUP($A56,'[2]evolution_sej.2024.7'!$A$2:$D$150,3,)</f>
        <v>1070</v>
      </c>
      <c r="U56" s="14">
        <f t="shared" si="1"/>
        <v>8.4093211752786223E-2</v>
      </c>
      <c r="V56" s="6"/>
      <c r="W56" s="5">
        <v>1800001.8360000001</v>
      </c>
      <c r="X56" s="5"/>
      <c r="Y56" s="3">
        <v>3530343.1639999999</v>
      </c>
    </row>
    <row r="57" spans="1:25" x14ac:dyDescent="0.25">
      <c r="A57" s="6" t="s">
        <v>224</v>
      </c>
      <c r="B57" s="6"/>
      <c r="C57" s="6" t="s">
        <v>225</v>
      </c>
      <c r="D57" s="6"/>
      <c r="E57" s="6" t="s">
        <v>57</v>
      </c>
      <c r="F57" s="7" t="s">
        <v>1</v>
      </c>
      <c r="G57" s="7">
        <v>1</v>
      </c>
      <c r="H57" s="8" t="str">
        <f t="shared" si="0"/>
        <v>Hprox</v>
      </c>
      <c r="I57" s="4">
        <v>-0.32417130742817679</v>
      </c>
      <c r="J57" s="4">
        <v>-0.28680907255212146</v>
      </c>
      <c r="K57" s="4"/>
      <c r="L57" s="2">
        <f>VLOOKUP($A57,'[3]mco.dgf.2024.7.t1v5hprox_1'!$E$5:$P$26,12,FALSE)</f>
        <v>1974894.6028</v>
      </c>
      <c r="M57" s="2">
        <f>VLOOKUP($A57,'[3]mco.dgf.2024.7.t1v5hprox_1'!$E$5:$P$26,6,FALSE)</f>
        <v>2207955.2647000002</v>
      </c>
      <c r="N57" s="19">
        <v>0.1180116962037201</v>
      </c>
      <c r="O57" s="4"/>
      <c r="P57" s="4">
        <v>-0.34259573026092899</v>
      </c>
      <c r="Q57" s="4">
        <v>-0.28905455777702499</v>
      </c>
      <c r="R57" s="4"/>
      <c r="S57" s="9">
        <f>VLOOKUP($A57,'[2]evolution_sej.2024.7'!$A$2:$D$150,2,FALSE)</f>
        <v>1299</v>
      </c>
      <c r="T57" s="9">
        <f>VLOOKUP($A57,'[2]evolution_sej.2024.7'!$A$2:$D$150,3,)</f>
        <v>1357</v>
      </c>
      <c r="U57" s="14">
        <f t="shared" si="1"/>
        <v>4.4649730561970746E-2</v>
      </c>
      <c r="V57" s="6"/>
      <c r="W57" s="5">
        <v>1293382.1475999998</v>
      </c>
      <c r="X57" s="5"/>
      <c r="Y57" s="3">
        <v>3216175.8524000002</v>
      </c>
    </row>
    <row r="58" spans="1:25" x14ac:dyDescent="0.25">
      <c r="A58" s="6" t="s">
        <v>226</v>
      </c>
      <c r="B58" s="6"/>
      <c r="C58" s="6" t="s">
        <v>227</v>
      </c>
      <c r="D58" s="6"/>
      <c r="E58" s="6" t="s">
        <v>58</v>
      </c>
      <c r="F58" s="7" t="s">
        <v>1</v>
      </c>
      <c r="G58" s="7">
        <v>1</v>
      </c>
      <c r="H58" s="8" t="str">
        <f t="shared" si="0"/>
        <v>Hprox</v>
      </c>
      <c r="I58" s="4">
        <v>-0.22524882393375589</v>
      </c>
      <c r="J58" s="4">
        <v>-2.3651503617972008E-2</v>
      </c>
      <c r="K58" s="4"/>
      <c r="L58" s="2">
        <f>VLOOKUP($A58,'[3]mco.dgf.2024.7.t1v5hprox_1'!$E$5:$P$26,12,FALSE)</f>
        <v>1632484.6203999999</v>
      </c>
      <c r="M58" s="2">
        <f>VLOOKUP($A58,'[3]mco.dgf.2024.7.t1v5hprox_1'!$E$5:$P$26,6,FALSE)</f>
        <v>1695635.6702000001</v>
      </c>
      <c r="N58" s="19">
        <v>3.8684009031905386E-2</v>
      </c>
      <c r="O58" s="4"/>
      <c r="P58" s="4">
        <v>-0.289106145251397</v>
      </c>
      <c r="Q58" s="4">
        <v>-0.16759776536312801</v>
      </c>
      <c r="R58" s="4"/>
      <c r="S58" s="9">
        <f>VLOOKUP($A58,'[2]evolution_sej.2024.7'!$A$2:$D$150,2,FALSE)</f>
        <v>334</v>
      </c>
      <c r="T58" s="9">
        <f>VLOOKUP($A58,'[2]evolution_sej.2024.7'!$A$2:$D$150,3,)</f>
        <v>334</v>
      </c>
      <c r="U58" s="14">
        <f t="shared" si="1"/>
        <v>0</v>
      </c>
      <c r="V58" s="6"/>
      <c r="W58" s="5">
        <v>73432.668099999893</v>
      </c>
      <c r="X58" s="5"/>
      <c r="Y58" s="3">
        <v>3031345.3319000001</v>
      </c>
    </row>
    <row r="59" spans="1:25" x14ac:dyDescent="0.25">
      <c r="A59" s="6" t="s">
        <v>228</v>
      </c>
      <c r="B59" s="6"/>
      <c r="C59" s="6" t="s">
        <v>229</v>
      </c>
      <c r="D59" s="6"/>
      <c r="E59" s="6" t="s">
        <v>59</v>
      </c>
      <c r="F59" s="7" t="s">
        <v>1</v>
      </c>
      <c r="G59" s="7">
        <v>1</v>
      </c>
      <c r="H59" s="8" t="str">
        <f t="shared" si="0"/>
        <v>Hprox</v>
      </c>
      <c r="I59" s="4">
        <v>-0.18856052442006299</v>
      </c>
      <c r="J59" s="4">
        <v>-6.2865586384311972E-2</v>
      </c>
      <c r="K59" s="4"/>
      <c r="L59" s="2">
        <f>VLOOKUP($A59,'[3]mco.dgf.2024.7.t1v5hprox_1'!$E$5:$P$26,12,FALSE)</f>
        <v>1535631.5946</v>
      </c>
      <c r="M59" s="2">
        <f>VLOOKUP($A59,'[3]mco.dgf.2024.7.t1v5hprox_1'!$E$5:$P$26,6,FALSE)</f>
        <v>1762353.513</v>
      </c>
      <c r="N59" s="19">
        <v>0.14764082687362023</v>
      </c>
      <c r="O59" s="4"/>
      <c r="P59" s="4">
        <v>-0.15538290788013301</v>
      </c>
      <c r="Q59" s="4">
        <v>-9.7669256381798006E-2</v>
      </c>
      <c r="R59" s="4"/>
      <c r="S59" s="9">
        <f>VLOOKUP($A59,'[2]evolution_sej.2024.7'!$A$2:$D$150,2,FALSE)</f>
        <v>497</v>
      </c>
      <c r="T59" s="9">
        <f>VLOOKUP($A59,'[2]evolution_sej.2024.7'!$A$2:$D$150,3,)</f>
        <v>482</v>
      </c>
      <c r="U59" s="14">
        <f t="shared" si="1"/>
        <v>-3.0181086519114688E-2</v>
      </c>
      <c r="V59" s="6"/>
      <c r="W59" s="5">
        <v>182033.65480000013</v>
      </c>
      <c r="X59" s="5"/>
      <c r="Y59" s="3">
        <v>2713567.3451999999</v>
      </c>
    </row>
    <row r="60" spans="1:25" x14ac:dyDescent="0.25">
      <c r="A60" s="6" t="s">
        <v>230</v>
      </c>
      <c r="B60" s="6"/>
      <c r="C60" s="6" t="s">
        <v>231</v>
      </c>
      <c r="D60" s="6"/>
      <c r="E60" s="6" t="s">
        <v>60</v>
      </c>
      <c r="F60" s="7" t="s">
        <v>1</v>
      </c>
      <c r="G60" s="7">
        <v>1</v>
      </c>
      <c r="H60" s="8" t="str">
        <f t="shared" si="0"/>
        <v>Hprox</v>
      </c>
      <c r="I60" s="4">
        <v>-0.19881373374142436</v>
      </c>
      <c r="J60" s="4">
        <v>-0.20558024520719206</v>
      </c>
      <c r="K60" s="4"/>
      <c r="L60" s="2">
        <f>VLOOKUP($A60,'[3]mco.dgf.2024.7.t1v5hprox_1'!$E$5:$P$26,12,FALSE)</f>
        <v>1460962.8921999999</v>
      </c>
      <c r="M60" s="2">
        <f>VLOOKUP($A60,'[3]mco.dgf.2024.7.t1v5hprox_1'!$E$5:$P$26,6,FALSE)</f>
        <v>1480016.3695</v>
      </c>
      <c r="N60" s="19">
        <v>1.3041725701402607E-2</v>
      </c>
      <c r="O60" s="4"/>
      <c r="P60" s="4">
        <v>-0.166770379589297</v>
      </c>
      <c r="Q60" s="4">
        <v>-0.287492221530803</v>
      </c>
      <c r="R60" s="4"/>
      <c r="S60" s="9">
        <f>VLOOKUP($A60,'[2]evolution_sej.2024.7'!$A$2:$D$150,2,FALSE)</f>
        <v>681</v>
      </c>
      <c r="T60" s="9">
        <f>VLOOKUP($A60,'[2]evolution_sej.2024.7'!$A$2:$D$150,3,)</f>
        <v>573</v>
      </c>
      <c r="U60" s="14">
        <f t="shared" si="1"/>
        <v>-0.15859030837004406</v>
      </c>
      <c r="V60" s="6"/>
      <c r="W60" s="5">
        <v>666489.71590000018</v>
      </c>
      <c r="X60" s="5"/>
      <c r="Y60" s="3">
        <v>2575503.2840999998</v>
      </c>
    </row>
    <row r="61" spans="1:25" x14ac:dyDescent="0.25">
      <c r="A61" s="6" t="s">
        <v>232</v>
      </c>
      <c r="B61" s="6"/>
      <c r="C61" s="6" t="s">
        <v>233</v>
      </c>
      <c r="D61" s="6"/>
      <c r="E61" s="6" t="s">
        <v>61</v>
      </c>
      <c r="F61" s="7" t="s">
        <v>1</v>
      </c>
      <c r="G61" s="7">
        <v>1</v>
      </c>
      <c r="H61" s="8" t="str">
        <f t="shared" si="0"/>
        <v>Hprox</v>
      </c>
      <c r="I61" s="4">
        <v>-0.30112443372118552</v>
      </c>
      <c r="J61" s="4">
        <v>-0.19828959775435034</v>
      </c>
      <c r="K61" s="4"/>
      <c r="L61" s="2">
        <f>VLOOKUP($A61,'[3]mco.dgf.2024.7.t1v5hprox_1'!$E$5:$P$26,12,FALSE)</f>
        <v>1308739.7078</v>
      </c>
      <c r="M61" s="2">
        <f>VLOOKUP($A61,'[3]mco.dgf.2024.7.t1v5hprox_1'!$E$5:$P$26,6,FALSE)</f>
        <v>1502800.8862000001</v>
      </c>
      <c r="N61" s="19">
        <v>0.14828095857671975</v>
      </c>
      <c r="O61" s="4"/>
      <c r="P61" s="4">
        <v>-0.32530120481927699</v>
      </c>
      <c r="Q61" s="4">
        <v>-0.28571428571428598</v>
      </c>
      <c r="R61" s="4"/>
      <c r="S61" s="9">
        <f>VLOOKUP($A61,'[2]evolution_sej.2024.7'!$A$2:$D$150,2,FALSE)</f>
        <v>226</v>
      </c>
      <c r="T61" s="9">
        <f>VLOOKUP($A61,'[2]evolution_sej.2024.7'!$A$2:$D$150,3,)</f>
        <v>265</v>
      </c>
      <c r="U61" s="14">
        <f t="shared" si="1"/>
        <v>0.17256637168141592</v>
      </c>
      <c r="V61" s="6"/>
      <c r="W61" s="5">
        <v>615199.82230000012</v>
      </c>
      <c r="X61" s="5"/>
      <c r="Y61" s="3">
        <v>2487332.1776999999</v>
      </c>
    </row>
    <row r="62" spans="1:25" x14ac:dyDescent="0.25">
      <c r="A62" s="6" t="s">
        <v>234</v>
      </c>
      <c r="B62" s="6"/>
      <c r="C62" s="6" t="s">
        <v>235</v>
      </c>
      <c r="D62" s="6"/>
      <c r="E62" s="6" t="s">
        <v>62</v>
      </c>
      <c r="F62" s="7" t="s">
        <v>1</v>
      </c>
      <c r="G62" s="7">
        <v>1</v>
      </c>
      <c r="H62" s="8" t="str">
        <f t="shared" si="0"/>
        <v>Hprox</v>
      </c>
      <c r="I62" s="4">
        <v>4.7559172532394951E-2</v>
      </c>
      <c r="J62" s="4">
        <v>7.7067727571278916E-2</v>
      </c>
      <c r="K62" s="4"/>
      <c r="L62" s="2">
        <f>VLOOKUP($A62,'[3]mco.dgf.2024.7.t1v5hprox_1'!$E$5:$P$26,12,FALSE)</f>
        <v>1346749.6886</v>
      </c>
      <c r="M62" s="2">
        <f>VLOOKUP($A62,'[3]mco.dgf.2024.7.t1v5hprox_1'!$E$5:$P$26,6,FALSE)</f>
        <v>1694192.0319000001</v>
      </c>
      <c r="N62" s="19">
        <v>0.25798583526028529</v>
      </c>
      <c r="O62" s="4"/>
      <c r="P62" s="4">
        <v>9.3645484949832797E-2</v>
      </c>
      <c r="Q62" s="4">
        <v>5.6856187290969903E-2</v>
      </c>
      <c r="R62" s="4"/>
      <c r="S62" s="9">
        <f>VLOOKUP($A62,'[2]evolution_sej.2024.7'!$A$2:$D$150,2,FALSE)</f>
        <v>190</v>
      </c>
      <c r="T62" s="9">
        <f>VLOOKUP($A62,'[2]evolution_sej.2024.7'!$A$2:$D$150,3,)</f>
        <v>213</v>
      </c>
      <c r="U62" s="14">
        <f t="shared" si="1"/>
        <v>0.12105263157894737</v>
      </c>
      <c r="V62" s="6"/>
      <c r="W62" s="5" t="s">
        <v>6</v>
      </c>
      <c r="X62" s="5"/>
      <c r="Y62" s="3">
        <v>2358086.8459000001</v>
      </c>
    </row>
    <row r="63" spans="1:25" x14ac:dyDescent="0.25">
      <c r="A63" s="6" t="s">
        <v>236</v>
      </c>
      <c r="B63" s="6"/>
      <c r="C63" s="6" t="s">
        <v>237</v>
      </c>
      <c r="D63" s="6"/>
      <c r="E63" s="6" t="s">
        <v>63</v>
      </c>
      <c r="F63" s="7" t="s">
        <v>1</v>
      </c>
      <c r="G63" s="7">
        <v>1</v>
      </c>
      <c r="H63" s="8" t="str">
        <f t="shared" si="0"/>
        <v>Hprox</v>
      </c>
      <c r="I63" s="4">
        <v>-0.34244991827440624</v>
      </c>
      <c r="J63" s="4">
        <v>4.3397307485584513E-2</v>
      </c>
      <c r="K63" s="4"/>
      <c r="L63" s="2">
        <f>VLOOKUP($A63,'[3]mco.dgf.2024.7.t1v5hprox_1'!$E$5:$P$26,12,FALSE)</f>
        <v>1240274.1564</v>
      </c>
      <c r="M63" s="2">
        <f>VLOOKUP($A63,'[3]mco.dgf.2024.7.t1v5hprox_1'!$E$5:$P$26,6,FALSE)</f>
        <v>1123195.0636</v>
      </c>
      <c r="N63" s="19">
        <v>-9.4397752461304107E-2</v>
      </c>
      <c r="O63" s="4"/>
      <c r="P63" s="4">
        <v>-0.27559055118110198</v>
      </c>
      <c r="Q63" s="4">
        <v>0.12335958005249301</v>
      </c>
      <c r="R63" s="4"/>
      <c r="S63" s="9">
        <f>VLOOKUP($A63,'[2]evolution_sej.2024.7'!$A$2:$D$150,2,FALSE)</f>
        <v>262</v>
      </c>
      <c r="T63" s="9">
        <f>VLOOKUP($A63,'[2]evolution_sej.2024.7'!$A$2:$D$150,3,)</f>
        <v>233</v>
      </c>
      <c r="U63" s="14">
        <f t="shared" si="1"/>
        <v>-0.11068702290076336</v>
      </c>
      <c r="V63" s="6"/>
      <c r="W63" s="5" t="s">
        <v>6</v>
      </c>
      <c r="X63" s="5"/>
      <c r="Y63" s="3">
        <v>2143167.2847000002</v>
      </c>
    </row>
    <row r="64" spans="1:25" x14ac:dyDescent="0.25">
      <c r="A64" s="6" t="s">
        <v>238</v>
      </c>
      <c r="B64" s="6"/>
      <c r="C64" s="6" t="s">
        <v>239</v>
      </c>
      <c r="D64" s="6"/>
      <c r="E64" s="6" t="s">
        <v>64</v>
      </c>
      <c r="F64" s="7" t="s">
        <v>1</v>
      </c>
      <c r="G64" s="7">
        <v>1</v>
      </c>
      <c r="H64" s="8" t="str">
        <f t="shared" si="0"/>
        <v>Hprox</v>
      </c>
      <c r="I64" s="4">
        <v>-0.27847174584299372</v>
      </c>
      <c r="J64" s="4">
        <v>-0.26261987896437761</v>
      </c>
      <c r="K64" s="4"/>
      <c r="L64" s="2">
        <f>VLOOKUP($A64,'[3]mco.dgf.2024.7.t1v5hprox_1'!$E$5:$P$26,12,FALSE)</f>
        <v>1157628.3222000001</v>
      </c>
      <c r="M64" s="2">
        <f>VLOOKUP($A64,'[3]mco.dgf.2024.7.t1v5hprox_1'!$E$5:$P$26,6,FALSE)</f>
        <v>1200741.2982000001</v>
      </c>
      <c r="N64" s="19">
        <v>3.7242502773313646E-2</v>
      </c>
      <c r="O64" s="4"/>
      <c r="P64" s="4">
        <v>-0.18414634146341499</v>
      </c>
      <c r="Q64" s="4">
        <v>-0.17804878048780501</v>
      </c>
      <c r="R64" s="4"/>
      <c r="S64" s="9">
        <f>VLOOKUP($A64,'[2]evolution_sej.2024.7'!$A$2:$D$150,2,FALSE)</f>
        <v>382</v>
      </c>
      <c r="T64" s="9">
        <f>VLOOKUP($A64,'[2]evolution_sej.2024.7'!$A$2:$D$150,3,)</f>
        <v>399</v>
      </c>
      <c r="U64" s="14">
        <f t="shared" si="1"/>
        <v>4.4502617801047119E-2</v>
      </c>
      <c r="V64" s="6"/>
      <c r="W64" s="5">
        <v>746315.27300000004</v>
      </c>
      <c r="X64" s="5"/>
      <c r="Y64" s="3">
        <v>2095492.727</v>
      </c>
    </row>
    <row r="65" spans="1:25" x14ac:dyDescent="0.25">
      <c r="A65" s="6" t="s">
        <v>240</v>
      </c>
      <c r="B65" s="6"/>
      <c r="C65" s="6" t="s">
        <v>241</v>
      </c>
      <c r="D65" s="6"/>
      <c r="E65" s="6" t="s">
        <v>65</v>
      </c>
      <c r="F65" s="7" t="s">
        <v>1</v>
      </c>
      <c r="G65" s="7">
        <v>1</v>
      </c>
      <c r="H65" s="8" t="str">
        <f t="shared" si="0"/>
        <v>Hprox</v>
      </c>
      <c r="I65" s="4">
        <v>-0.14638930886725043</v>
      </c>
      <c r="J65" s="4">
        <v>-0.20651196136783156</v>
      </c>
      <c r="K65" s="4"/>
      <c r="L65" s="2">
        <f>VLOOKUP($A65,'[3]mco.dgf.2024.7.t1v5hprox_1'!$E$5:$P$26,12,FALSE)</f>
        <v>1144243.2745000001</v>
      </c>
      <c r="M65" s="2">
        <f>VLOOKUP($A65,'[3]mco.dgf.2024.7.t1v5hprox_1'!$E$5:$P$26,6,FALSE)</f>
        <v>1050455.0168000001</v>
      </c>
      <c r="N65" s="19">
        <v>-8.1965312613248797E-2</v>
      </c>
      <c r="O65" s="4"/>
      <c r="P65" s="4">
        <v>-0.190036900369004</v>
      </c>
      <c r="Q65" s="4">
        <v>-0.25276752767527699</v>
      </c>
      <c r="R65" s="4"/>
      <c r="S65" s="9">
        <f>VLOOKUP($A65,'[2]evolution_sej.2024.7'!$A$2:$D$150,2,FALSE)</f>
        <v>256</v>
      </c>
      <c r="T65" s="9">
        <f>VLOOKUP($A65,'[2]evolution_sej.2024.7'!$A$2:$D$150,3,)</f>
        <v>235</v>
      </c>
      <c r="U65" s="14">
        <f t="shared" si="1"/>
        <v>-8.203125E-2</v>
      </c>
      <c r="V65" s="6"/>
      <c r="W65" s="5">
        <v>487561.11100000003</v>
      </c>
      <c r="X65" s="5"/>
      <c r="Y65" s="3">
        <v>1873372.889</v>
      </c>
    </row>
    <row r="66" spans="1:25" x14ac:dyDescent="0.25">
      <c r="A66" s="6" t="str">
        <f>LEFT(C66,9)</f>
        <v>620105940</v>
      </c>
      <c r="B66" s="6"/>
      <c r="C66" s="6" t="s">
        <v>242</v>
      </c>
      <c r="D66" s="6"/>
      <c r="E66" s="6" t="s">
        <v>66</v>
      </c>
      <c r="F66" s="7" t="s">
        <v>67</v>
      </c>
      <c r="G66" s="7">
        <v>1</v>
      </c>
      <c r="H66" s="8" t="str">
        <f t="shared" ref="H66:H113" si="2">IF(G66=0,F66,"Hprox")</f>
        <v>Hprox</v>
      </c>
      <c r="I66" s="4">
        <v>-0.56373364579759311</v>
      </c>
      <c r="J66" s="4">
        <v>-0.59523193630009819</v>
      </c>
      <c r="K66" s="4"/>
      <c r="L66" s="2"/>
      <c r="M66" s="2"/>
      <c r="N66" s="19"/>
      <c r="O66" s="4"/>
      <c r="P66" s="4">
        <v>-0.60672514619883</v>
      </c>
      <c r="Q66" s="4">
        <v>-0.65497076023391798</v>
      </c>
      <c r="R66" s="4"/>
      <c r="S66" s="9">
        <f>VLOOKUP($A66,'[2]evolution_sej.2024.7'!$A$2:$D$150,2,FALSE)</f>
        <v>137</v>
      </c>
      <c r="T66" s="9">
        <f>VLOOKUP($A66,'[2]evolution_sej.2024.7'!$A$2:$D$150,3,)</f>
        <v>138</v>
      </c>
      <c r="U66" s="14">
        <f t="shared" ref="U66:U107" si="3">(T66-S66)/S66</f>
        <v>7.2992700729927005E-3</v>
      </c>
      <c r="V66" s="6"/>
      <c r="W66" s="5">
        <v>959549</v>
      </c>
      <c r="X66" s="5"/>
      <c r="Y66" s="3">
        <v>1612059</v>
      </c>
    </row>
    <row r="67" spans="1:25" x14ac:dyDescent="0.25">
      <c r="A67" s="6" t="s">
        <v>243</v>
      </c>
      <c r="B67" s="6"/>
      <c r="C67" s="6" t="s">
        <v>244</v>
      </c>
      <c r="D67" s="6"/>
      <c r="E67" s="10" t="s">
        <v>68</v>
      </c>
      <c r="F67" s="11" t="s">
        <v>1</v>
      </c>
      <c r="G67" s="11">
        <v>1</v>
      </c>
      <c r="H67" s="17" t="str">
        <f t="shared" si="2"/>
        <v>Hprox</v>
      </c>
      <c r="I67" s="12">
        <v>1.3770772293439919E-2</v>
      </c>
      <c r="J67" s="12">
        <v>0.11533185493499316</v>
      </c>
      <c r="K67" s="12"/>
      <c r="L67" s="23">
        <f>VLOOKUP($A67,'[3]mco.dgf.2024.7.t1v5hprox_1'!$E$5:$P$26,12,FALSE)</f>
        <v>533245.99734</v>
      </c>
      <c r="M67" s="23">
        <f>VLOOKUP($A67,'[3]mco.dgf.2024.7.t1v5hprox_1'!$E$5:$P$26,6,FALSE)</f>
        <v>560001.01433999999</v>
      </c>
      <c r="N67" s="20">
        <v>5.0173873096961863E-2</v>
      </c>
      <c r="O67" s="12"/>
      <c r="P67" s="12">
        <v>-8.3916083916083906E-2</v>
      </c>
      <c r="Q67" s="12">
        <v>0.62237762237762195</v>
      </c>
      <c r="R67" s="12"/>
      <c r="S67" s="18">
        <f>VLOOKUP($A67,'[2]evolution_sej.2024.7'!$A$2:$D$150,2,FALSE)</f>
        <v>138</v>
      </c>
      <c r="T67" s="18">
        <f>VLOOKUP($A67,'[2]evolution_sej.2024.7'!$A$2:$D$150,3,)</f>
        <v>140</v>
      </c>
      <c r="U67" s="15">
        <f t="shared" si="3"/>
        <v>1.4492753623188406E-2</v>
      </c>
      <c r="V67" s="10"/>
      <c r="W67" s="13" t="s">
        <v>6</v>
      </c>
      <c r="X67" s="13"/>
      <c r="Y67" s="16">
        <v>914562.08305999998</v>
      </c>
    </row>
    <row r="68" spans="1:25" x14ac:dyDescent="0.25">
      <c r="A68" s="6" t="str">
        <f t="shared" ref="A68:A113" si="4">LEFT(C68,9)</f>
        <v>590780268</v>
      </c>
      <c r="B68" s="6"/>
      <c r="C68" s="6" t="s">
        <v>245</v>
      </c>
      <c r="D68" s="6"/>
      <c r="E68" s="6" t="s">
        <v>69</v>
      </c>
      <c r="F68" s="7" t="s">
        <v>67</v>
      </c>
      <c r="G68" s="7">
        <v>0</v>
      </c>
      <c r="H68" s="8" t="str">
        <f t="shared" si="2"/>
        <v>OQN</v>
      </c>
      <c r="I68" s="4">
        <v>1.9779524106893118E-3</v>
      </c>
      <c r="J68" s="4">
        <v>6.8680191412823152E-2</v>
      </c>
      <c r="K68" s="4"/>
      <c r="L68" s="1"/>
      <c r="M68" s="1"/>
      <c r="N68" s="19"/>
      <c r="O68" s="4"/>
      <c r="P68" s="4">
        <v>3.2247266235215399E-2</v>
      </c>
      <c r="Q68" s="4">
        <v>0.108318455701852</v>
      </c>
      <c r="R68" s="4"/>
      <c r="S68" s="9">
        <f>VLOOKUP($A68,'[2]evolution_sej.2024.7'!$A$2:$D$150,2,FALSE)</f>
        <v>24107</v>
      </c>
      <c r="T68" s="9">
        <f>VLOOKUP($A68,'[2]evolution_sej.2024.7'!$A$2:$D$150,3,)</f>
        <v>24607</v>
      </c>
      <c r="U68" s="14">
        <f t="shared" si="3"/>
        <v>2.0740863649562367E-2</v>
      </c>
      <c r="V68" s="6"/>
      <c r="W68" s="5" t="s">
        <v>6</v>
      </c>
      <c r="X68" s="5"/>
      <c r="Y68" s="3">
        <v>67879397</v>
      </c>
    </row>
    <row r="69" spans="1:25" x14ac:dyDescent="0.25">
      <c r="A69" s="6" t="str">
        <f t="shared" si="4"/>
        <v>590780383</v>
      </c>
      <c r="B69" s="6"/>
      <c r="C69" s="6" t="s">
        <v>246</v>
      </c>
      <c r="D69" s="6"/>
      <c r="E69" s="6" t="s">
        <v>70</v>
      </c>
      <c r="F69" s="7" t="s">
        <v>67</v>
      </c>
      <c r="G69" s="7">
        <v>0</v>
      </c>
      <c r="H69" s="8" t="str">
        <f t="shared" si="2"/>
        <v>OQN</v>
      </c>
      <c r="I69" s="4">
        <v>-0.14948035025198506</v>
      </c>
      <c r="J69" s="4">
        <v>-0.13229596424818549</v>
      </c>
      <c r="K69" s="4"/>
      <c r="L69" s="1"/>
      <c r="M69" s="1"/>
      <c r="N69" s="19"/>
      <c r="O69" s="4"/>
      <c r="P69" s="4">
        <v>-8.0057061340941496E-2</v>
      </c>
      <c r="Q69" s="4">
        <v>6.99001426533524E-3</v>
      </c>
      <c r="R69" s="4"/>
      <c r="S69" s="9">
        <f>VLOOKUP($A69,'[2]evolution_sej.2024.7'!$A$2:$D$150,2,FALSE)</f>
        <v>20326</v>
      </c>
      <c r="T69" s="9">
        <f>VLOOKUP($A69,'[2]evolution_sej.2024.7'!$A$2:$D$150,3,)</f>
        <v>20245</v>
      </c>
      <c r="U69" s="14">
        <f t="shared" si="3"/>
        <v>-3.9850437862835779E-3</v>
      </c>
      <c r="V69" s="6"/>
      <c r="W69" s="5">
        <v>4354689.7849403918</v>
      </c>
      <c r="X69" s="5"/>
      <c r="Y69" s="3">
        <v>47023244</v>
      </c>
    </row>
    <row r="70" spans="1:25" x14ac:dyDescent="0.25">
      <c r="A70" s="6" t="str">
        <f t="shared" si="4"/>
        <v>620101501</v>
      </c>
      <c r="B70" s="6"/>
      <c r="C70" s="6" t="s">
        <v>247</v>
      </c>
      <c r="D70" s="6"/>
      <c r="E70" s="6" t="s">
        <v>71</v>
      </c>
      <c r="F70" s="7" t="s">
        <v>67</v>
      </c>
      <c r="G70" s="7">
        <v>0</v>
      </c>
      <c r="H70" s="8" t="str">
        <f t="shared" si="2"/>
        <v>OQN</v>
      </c>
      <c r="I70" s="4">
        <v>-6.1844860465082946E-2</v>
      </c>
      <c r="J70" s="4">
        <v>-4.7190416528971116E-2</v>
      </c>
      <c r="K70" s="4"/>
      <c r="L70" s="1"/>
      <c r="M70" s="1"/>
      <c r="N70" s="19"/>
      <c r="O70" s="4"/>
      <c r="P70" s="4">
        <v>-7.6080025506137405E-2</v>
      </c>
      <c r="Q70" s="4">
        <v>-5.12912482065997E-2</v>
      </c>
      <c r="R70" s="4"/>
      <c r="S70" s="9">
        <f>VLOOKUP($A70,'[2]evolution_sej.2024.7'!$A$2:$D$150,2,FALSE)</f>
        <v>14348</v>
      </c>
      <c r="T70" s="9">
        <f>VLOOKUP($A70,'[2]evolution_sej.2024.7'!$A$2:$D$150,3,)</f>
        <v>14509</v>
      </c>
      <c r="U70" s="14">
        <f t="shared" si="3"/>
        <v>1.1221076108168386E-2</v>
      </c>
      <c r="V70" s="6"/>
      <c r="W70" s="5">
        <v>1455068.0668653771</v>
      </c>
      <c r="X70" s="5"/>
      <c r="Y70" s="3">
        <v>44048534</v>
      </c>
    </row>
    <row r="71" spans="1:25" x14ac:dyDescent="0.25">
      <c r="A71" s="6" t="str">
        <f t="shared" si="4"/>
        <v>590008041</v>
      </c>
      <c r="B71" s="6"/>
      <c r="C71" s="6" t="s">
        <v>248</v>
      </c>
      <c r="D71" s="6"/>
      <c r="E71" s="6" t="s">
        <v>72</v>
      </c>
      <c r="F71" s="7" t="s">
        <v>67</v>
      </c>
      <c r="G71" s="7">
        <v>0</v>
      </c>
      <c r="H71" s="8" t="str">
        <f t="shared" si="2"/>
        <v>OQN</v>
      </c>
      <c r="I71" s="4">
        <v>-6.3476190725465327E-3</v>
      </c>
      <c r="J71" s="4">
        <v>-3.1657994722068157E-3</v>
      </c>
      <c r="K71" s="4"/>
      <c r="L71" s="1"/>
      <c r="M71" s="1"/>
      <c r="N71" s="19"/>
      <c r="O71" s="4"/>
      <c r="P71" s="4">
        <v>0.22193304756072699</v>
      </c>
      <c r="Q71" s="4">
        <v>0.29235558277199403</v>
      </c>
      <c r="R71" s="4"/>
      <c r="S71" s="9">
        <f>VLOOKUP($A71,'[2]evolution_sej.2024.7'!$A$2:$D$150,2,FALSE)</f>
        <v>15670</v>
      </c>
      <c r="T71" s="9">
        <f>VLOOKUP($A71,'[2]evolution_sej.2024.7'!$A$2:$D$150,3,)</f>
        <v>14592</v>
      </c>
      <c r="U71" s="14">
        <f t="shared" si="3"/>
        <v>-6.8793873643905545E-2</v>
      </c>
      <c r="V71" s="6"/>
      <c r="W71" s="5">
        <v>75930.459980644286</v>
      </c>
      <c r="X71" s="5"/>
      <c r="Y71" s="3">
        <v>34263726</v>
      </c>
    </row>
    <row r="72" spans="1:25" x14ac:dyDescent="0.25">
      <c r="A72" s="6" t="str">
        <f t="shared" si="4"/>
        <v>600100754</v>
      </c>
      <c r="B72" s="6"/>
      <c r="C72" s="6" t="s">
        <v>249</v>
      </c>
      <c r="D72" s="6"/>
      <c r="E72" s="6" t="s">
        <v>73</v>
      </c>
      <c r="F72" s="7" t="s">
        <v>67</v>
      </c>
      <c r="G72" s="7">
        <v>0</v>
      </c>
      <c r="H72" s="8" t="str">
        <f t="shared" si="2"/>
        <v>OQN</v>
      </c>
      <c r="I72" s="4">
        <v>8.7027758584079074E-2</v>
      </c>
      <c r="J72" s="4">
        <v>0.11597791916669915</v>
      </c>
      <c r="K72" s="4"/>
      <c r="L72" s="1"/>
      <c r="M72" s="1"/>
      <c r="N72" s="19"/>
      <c r="O72" s="4"/>
      <c r="P72" s="4">
        <v>0.126989812161732</v>
      </c>
      <c r="Q72" s="4">
        <v>0.14398280802292299</v>
      </c>
      <c r="R72" s="4"/>
      <c r="S72" s="9">
        <f>VLOOKUP($A72,'[2]evolution_sej.2024.7'!$A$2:$D$150,2,FALSE)</f>
        <v>16879</v>
      </c>
      <c r="T72" s="9">
        <f>VLOOKUP($A72,'[2]evolution_sej.2024.7'!$A$2:$D$150,3,)</f>
        <v>16867</v>
      </c>
      <c r="U72" s="14">
        <f t="shared" si="3"/>
        <v>-7.109425913857456E-4</v>
      </c>
      <c r="V72" s="6"/>
      <c r="W72" s="5" t="s">
        <v>6</v>
      </c>
      <c r="X72" s="5"/>
      <c r="Y72" s="3">
        <v>34176881</v>
      </c>
    </row>
    <row r="73" spans="1:25" x14ac:dyDescent="0.25">
      <c r="A73" s="6" t="str">
        <f t="shared" si="4"/>
        <v>800009920</v>
      </c>
      <c r="B73" s="6"/>
      <c r="C73" s="6" t="s">
        <v>250</v>
      </c>
      <c r="D73" s="6"/>
      <c r="E73" s="6" t="s">
        <v>74</v>
      </c>
      <c r="F73" s="7" t="s">
        <v>67</v>
      </c>
      <c r="G73" s="7">
        <v>0</v>
      </c>
      <c r="H73" s="8" t="str">
        <f t="shared" si="2"/>
        <v>OQN</v>
      </c>
      <c r="I73" s="4">
        <v>6.5222954001328742E-2</v>
      </c>
      <c r="J73" s="4">
        <v>0.13644748907110821</v>
      </c>
      <c r="K73" s="4"/>
      <c r="L73" s="1"/>
      <c r="M73" s="1"/>
      <c r="N73" s="19"/>
      <c r="O73" s="4"/>
      <c r="P73" s="4">
        <v>3.6820422276171598E-2</v>
      </c>
      <c r="Q73" s="4">
        <v>9.6630618700801904E-2</v>
      </c>
      <c r="R73" s="4"/>
      <c r="S73" s="9">
        <f>VLOOKUP($A73,'[2]evolution_sej.2024.7'!$A$2:$D$150,2,FALSE)</f>
        <v>18179</v>
      </c>
      <c r="T73" s="9">
        <f>VLOOKUP($A73,'[2]evolution_sej.2024.7'!$A$2:$D$150,3,)</f>
        <v>18474</v>
      </c>
      <c r="U73" s="14">
        <f t="shared" si="3"/>
        <v>1.6227515264866054E-2</v>
      </c>
      <c r="V73" s="6"/>
      <c r="W73" s="5" t="s">
        <v>6</v>
      </c>
      <c r="X73" s="5"/>
      <c r="Y73" s="3">
        <v>31842407</v>
      </c>
    </row>
    <row r="74" spans="1:25" x14ac:dyDescent="0.25">
      <c r="A74" s="6" t="str">
        <f t="shared" si="4"/>
        <v>620118513</v>
      </c>
      <c r="B74" s="6"/>
      <c r="C74" s="6" t="s">
        <v>251</v>
      </c>
      <c r="D74" s="6"/>
      <c r="E74" s="6" t="s">
        <v>75</v>
      </c>
      <c r="F74" s="7" t="s">
        <v>67</v>
      </c>
      <c r="G74" s="7">
        <v>0</v>
      </c>
      <c r="H74" s="8" t="str">
        <f t="shared" si="2"/>
        <v>OQN</v>
      </c>
      <c r="I74" s="4">
        <v>-6.4151444015359674E-2</v>
      </c>
      <c r="J74" s="4">
        <v>-8.6664726494591685E-2</v>
      </c>
      <c r="K74" s="4"/>
      <c r="L74" s="1"/>
      <c r="M74" s="1"/>
      <c r="N74" s="19"/>
      <c r="O74" s="4"/>
      <c r="P74" s="4">
        <v>-4.6453474392882901E-2</v>
      </c>
      <c r="Q74" s="4">
        <v>-1.38975715316182E-2</v>
      </c>
      <c r="R74" s="4"/>
      <c r="S74" s="9">
        <f>VLOOKUP($A74,'[2]evolution_sej.2024.7'!$A$2:$D$150,2,FALSE)</f>
        <v>12107</v>
      </c>
      <c r="T74" s="9">
        <f>VLOOKUP($A74,'[2]evolution_sej.2024.7'!$A$2:$D$150,3,)</f>
        <v>12735</v>
      </c>
      <c r="U74" s="14">
        <f t="shared" si="3"/>
        <v>5.1870818534731973E-2</v>
      </c>
      <c r="V74" s="6"/>
      <c r="W74" s="5">
        <v>1781771.1726402827</v>
      </c>
      <c r="X74" s="5"/>
      <c r="Y74" s="3">
        <v>29370512</v>
      </c>
    </row>
    <row r="75" spans="1:25" x14ac:dyDescent="0.25">
      <c r="A75" s="6" t="str">
        <f t="shared" si="4"/>
        <v>620100099</v>
      </c>
      <c r="B75" s="6"/>
      <c r="C75" s="6" t="s">
        <v>252</v>
      </c>
      <c r="D75" s="6"/>
      <c r="E75" s="6" t="s">
        <v>76</v>
      </c>
      <c r="F75" s="7" t="s">
        <v>67</v>
      </c>
      <c r="G75" s="7">
        <v>0</v>
      </c>
      <c r="H75" s="8" t="str">
        <f t="shared" si="2"/>
        <v>OQN</v>
      </c>
      <c r="I75" s="4">
        <v>-2.3341465413523721E-2</v>
      </c>
      <c r="J75" s="4">
        <v>3.7865476905740464E-2</v>
      </c>
      <c r="K75" s="4"/>
      <c r="L75" s="1"/>
      <c r="M75" s="1"/>
      <c r="N75" s="19"/>
      <c r="O75" s="4"/>
      <c r="P75" s="4">
        <v>-3.3565898068578202E-2</v>
      </c>
      <c r="Q75" s="4">
        <v>7.9979579681783403E-2</v>
      </c>
      <c r="R75" s="4"/>
      <c r="S75" s="9">
        <f>VLOOKUP($A75,'[2]evolution_sej.2024.7'!$A$2:$D$150,2,FALSE)</f>
        <v>14839</v>
      </c>
      <c r="T75" s="9">
        <f>VLOOKUP($A75,'[2]evolution_sej.2024.7'!$A$2:$D$150,3,)</f>
        <v>14362</v>
      </c>
      <c r="U75" s="14">
        <f t="shared" si="3"/>
        <v>-3.2145023249545115E-2</v>
      </c>
      <c r="V75" s="6"/>
      <c r="W75" s="5" t="s">
        <v>6</v>
      </c>
      <c r="X75" s="5"/>
      <c r="Y75" s="3">
        <v>28079917</v>
      </c>
    </row>
    <row r="76" spans="1:25" x14ac:dyDescent="0.25">
      <c r="A76" s="6" t="str">
        <f t="shared" si="4"/>
        <v>590782553</v>
      </c>
      <c r="B76" s="6"/>
      <c r="C76" s="6" t="s">
        <v>253</v>
      </c>
      <c r="D76" s="6"/>
      <c r="E76" s="6" t="s">
        <v>77</v>
      </c>
      <c r="F76" s="7" t="s">
        <v>67</v>
      </c>
      <c r="G76" s="7">
        <v>0</v>
      </c>
      <c r="H76" s="8" t="str">
        <f t="shared" si="2"/>
        <v>OQN</v>
      </c>
      <c r="I76" s="4">
        <v>-3.6348705774580096E-2</v>
      </c>
      <c r="J76" s="4">
        <v>-2.8246991949717987E-2</v>
      </c>
      <c r="K76" s="4"/>
      <c r="L76" s="1"/>
      <c r="M76" s="1"/>
      <c r="N76" s="19"/>
      <c r="O76" s="4"/>
      <c r="P76" s="4">
        <v>-4.3512043512043498E-2</v>
      </c>
      <c r="Q76" s="4">
        <v>-8.7690087690087699E-3</v>
      </c>
      <c r="R76" s="4"/>
      <c r="S76" s="9">
        <f>VLOOKUP($A76,'[2]evolution_sej.2024.7'!$A$2:$D$150,2,FALSE)</f>
        <v>15202</v>
      </c>
      <c r="T76" s="9">
        <f>VLOOKUP($A76,'[2]evolution_sej.2024.7'!$A$2:$D$150,3,)</f>
        <v>17745</v>
      </c>
      <c r="U76" s="14">
        <f t="shared" si="3"/>
        <v>0.16728062097092489</v>
      </c>
      <c r="V76" s="6"/>
      <c r="W76" s="5">
        <v>534195.19152246416</v>
      </c>
      <c r="X76" s="5"/>
      <c r="Y76" s="3">
        <v>27016540</v>
      </c>
    </row>
    <row r="77" spans="1:25" x14ac:dyDescent="0.25">
      <c r="A77" s="6" t="str">
        <f t="shared" si="4"/>
        <v>590782298</v>
      </c>
      <c r="B77" s="6"/>
      <c r="C77" s="6" t="s">
        <v>254</v>
      </c>
      <c r="D77" s="6"/>
      <c r="E77" s="6" t="s">
        <v>78</v>
      </c>
      <c r="F77" s="7" t="s">
        <v>67</v>
      </c>
      <c r="G77" s="7">
        <v>0</v>
      </c>
      <c r="H77" s="8" t="str">
        <f t="shared" si="2"/>
        <v>OQN</v>
      </c>
      <c r="I77" s="4">
        <v>-3.2214673360517095E-2</v>
      </c>
      <c r="J77" s="4">
        <v>-1.1278638475309941E-2</v>
      </c>
      <c r="K77" s="4"/>
      <c r="L77" s="1"/>
      <c r="M77" s="1"/>
      <c r="N77" s="19"/>
      <c r="O77" s="4"/>
      <c r="P77" s="4">
        <v>8.0927974103048306E-3</v>
      </c>
      <c r="Q77" s="4">
        <v>0.100782303749663</v>
      </c>
      <c r="R77" s="4"/>
      <c r="S77" s="9">
        <f>VLOOKUP($A77,'[2]evolution_sej.2024.7'!$A$2:$D$150,2,FALSE)</f>
        <v>12138</v>
      </c>
      <c r="T77" s="9">
        <f>VLOOKUP($A77,'[2]evolution_sej.2024.7'!$A$2:$D$150,3,)</f>
        <v>12007</v>
      </c>
      <c r="U77" s="14">
        <f t="shared" si="3"/>
        <v>-1.0792552315043665E-2</v>
      </c>
      <c r="V77" s="6"/>
      <c r="W77" s="5">
        <v>160960.73514853418</v>
      </c>
      <c r="X77" s="5"/>
      <c r="Y77" s="3">
        <v>20387559</v>
      </c>
    </row>
    <row r="78" spans="1:25" x14ac:dyDescent="0.25">
      <c r="A78" s="6" t="str">
        <f t="shared" si="4"/>
        <v>020010047</v>
      </c>
      <c r="B78" s="6"/>
      <c r="C78" s="6" t="s">
        <v>255</v>
      </c>
      <c r="D78" s="6"/>
      <c r="E78" s="6" t="s">
        <v>79</v>
      </c>
      <c r="F78" s="7" t="s">
        <v>67</v>
      </c>
      <c r="G78" s="7">
        <v>0</v>
      </c>
      <c r="H78" s="8" t="str">
        <f t="shared" si="2"/>
        <v>OQN</v>
      </c>
      <c r="I78" s="4">
        <v>-0.1303316418165755</v>
      </c>
      <c r="J78" s="4">
        <v>-0.16651658537205549</v>
      </c>
      <c r="K78" s="4"/>
      <c r="L78" s="1"/>
      <c r="M78" s="1"/>
      <c r="N78" s="19"/>
      <c r="O78" s="4"/>
      <c r="P78" s="4">
        <v>-7.5015967020844204E-2</v>
      </c>
      <c r="Q78" s="4">
        <v>-0.101724438251176</v>
      </c>
      <c r="R78" s="4"/>
      <c r="S78" s="9">
        <f>VLOOKUP($A78,'[2]evolution_sej.2024.7'!$A$2:$D$150,2,FALSE)</f>
        <v>9457</v>
      </c>
      <c r="T78" s="9">
        <f>VLOOKUP($A78,'[2]evolution_sej.2024.7'!$A$2:$D$150,3,)</f>
        <v>8923</v>
      </c>
      <c r="U78" s="14">
        <f t="shared" si="3"/>
        <v>-5.646610975996616E-2</v>
      </c>
      <c r="V78" s="6"/>
      <c r="W78" s="5">
        <v>2223164.8961980175</v>
      </c>
      <c r="X78" s="5"/>
      <c r="Y78" s="3">
        <v>19072874</v>
      </c>
    </row>
    <row r="79" spans="1:25" x14ac:dyDescent="0.25">
      <c r="A79" s="6" t="str">
        <f t="shared" si="4"/>
        <v>590780250</v>
      </c>
      <c r="B79" s="6"/>
      <c r="C79" s="6" t="s">
        <v>256</v>
      </c>
      <c r="D79" s="6"/>
      <c r="E79" s="6" t="s">
        <v>80</v>
      </c>
      <c r="F79" s="7" t="s">
        <v>67</v>
      </c>
      <c r="G79" s="7">
        <v>0</v>
      </c>
      <c r="H79" s="8" t="str">
        <f t="shared" si="2"/>
        <v>OQN</v>
      </c>
      <c r="I79" s="4">
        <v>-8.7871011208835881E-3</v>
      </c>
      <c r="J79" s="4">
        <v>4.4529376430198317E-2</v>
      </c>
      <c r="K79" s="4"/>
      <c r="L79" s="1"/>
      <c r="M79" s="1"/>
      <c r="N79" s="4"/>
      <c r="O79" s="4"/>
      <c r="P79" s="4">
        <v>-3.2237723654134201E-2</v>
      </c>
      <c r="Q79" s="4">
        <v>1.8010561992590799E-2</v>
      </c>
      <c r="R79" s="4"/>
      <c r="S79" s="9">
        <f>VLOOKUP($A79,'[2]evolution_sej.2024.7'!$A$2:$D$150,2,FALSE)</f>
        <v>15198</v>
      </c>
      <c r="T79" s="9">
        <f>VLOOKUP($A79,'[2]evolution_sej.2024.7'!$A$2:$D$150,3,)</f>
        <v>15032</v>
      </c>
      <c r="U79" s="14">
        <f t="shared" si="3"/>
        <v>-1.0922489801289643E-2</v>
      </c>
      <c r="V79" s="6"/>
      <c r="W79" s="5" t="s">
        <v>6</v>
      </c>
      <c r="X79" s="5"/>
      <c r="Y79" s="3">
        <v>15704859</v>
      </c>
    </row>
    <row r="80" spans="1:25" x14ac:dyDescent="0.25">
      <c r="A80" s="6" t="str">
        <f t="shared" si="4"/>
        <v>620100735</v>
      </c>
      <c r="B80" s="6"/>
      <c r="C80" s="6" t="s">
        <v>257</v>
      </c>
      <c r="D80" s="6"/>
      <c r="E80" s="6" t="s">
        <v>81</v>
      </c>
      <c r="F80" s="7" t="s">
        <v>67</v>
      </c>
      <c r="G80" s="7">
        <v>0</v>
      </c>
      <c r="H80" s="8" t="str">
        <f t="shared" si="2"/>
        <v>OQN</v>
      </c>
      <c r="I80" s="4">
        <v>-0.1999052953444248</v>
      </c>
      <c r="J80" s="4">
        <v>-0.22371170155103895</v>
      </c>
      <c r="K80" s="4"/>
      <c r="L80" s="1"/>
      <c r="M80" s="1"/>
      <c r="N80" s="4"/>
      <c r="O80" s="4"/>
      <c r="P80" s="4">
        <v>-7.9182924030296101E-2</v>
      </c>
      <c r="Q80" s="4">
        <v>-0.14857317726264299</v>
      </c>
      <c r="R80" s="4"/>
      <c r="S80" s="9">
        <f>VLOOKUP($A80,'[2]evolution_sej.2024.7'!$A$2:$D$150,2,FALSE)</f>
        <v>6665</v>
      </c>
      <c r="T80" s="9">
        <f>VLOOKUP($A80,'[2]evolution_sej.2024.7'!$A$2:$D$150,3,)</f>
        <v>7380</v>
      </c>
      <c r="U80" s="14">
        <f t="shared" si="3"/>
        <v>0.1072768192048012</v>
      </c>
      <c r="V80" s="6"/>
      <c r="W80" s="5">
        <v>2451537.3213320784</v>
      </c>
      <c r="X80" s="5"/>
      <c r="Y80" s="3">
        <v>15654953</v>
      </c>
    </row>
    <row r="81" spans="1:25" x14ac:dyDescent="0.25">
      <c r="A81" s="6" t="str">
        <f t="shared" si="4"/>
        <v>800009466</v>
      </c>
      <c r="B81" s="6"/>
      <c r="C81" s="6" t="s">
        <v>258</v>
      </c>
      <c r="D81" s="6"/>
      <c r="E81" s="6" t="s">
        <v>82</v>
      </c>
      <c r="F81" s="7" t="s">
        <v>67</v>
      </c>
      <c r="G81" s="7">
        <v>0</v>
      </c>
      <c r="H81" s="8" t="str">
        <f t="shared" si="2"/>
        <v>OQN</v>
      </c>
      <c r="I81" s="4">
        <v>-9.0495422380079155E-2</v>
      </c>
      <c r="J81" s="4">
        <v>-9.8615479164046588E-3</v>
      </c>
      <c r="K81" s="4"/>
      <c r="L81" s="1"/>
      <c r="M81" s="1"/>
      <c r="N81" s="4"/>
      <c r="O81" s="4"/>
      <c r="P81" s="4">
        <v>-3.4489837815643597E-2</v>
      </c>
      <c r="Q81" s="4">
        <v>2.0940258673783602E-2</v>
      </c>
      <c r="R81" s="4"/>
      <c r="S81" s="9">
        <f>VLOOKUP($A81,'[2]evolution_sej.2024.7'!$A$2:$D$150,2,FALSE)</f>
        <v>9215</v>
      </c>
      <c r="T81" s="9">
        <f>VLOOKUP($A81,'[2]evolution_sej.2024.7'!$A$2:$D$150,3,)</f>
        <v>8997</v>
      </c>
      <c r="U81" s="14">
        <f t="shared" si="3"/>
        <v>-2.3657080846446011E-2</v>
      </c>
      <c r="V81" s="6"/>
      <c r="W81" s="5">
        <v>108017.42865365185</v>
      </c>
      <c r="X81" s="5"/>
      <c r="Y81" s="3">
        <v>15647707</v>
      </c>
    </row>
    <row r="82" spans="1:25" x14ac:dyDescent="0.25">
      <c r="A82" s="6" t="str">
        <f t="shared" si="4"/>
        <v>800002503</v>
      </c>
      <c r="B82" s="6"/>
      <c r="C82" s="6" t="s">
        <v>259</v>
      </c>
      <c r="D82" s="6"/>
      <c r="E82" s="6" t="s">
        <v>83</v>
      </c>
      <c r="F82" s="7" t="s">
        <v>67</v>
      </c>
      <c r="G82" s="7">
        <v>0</v>
      </c>
      <c r="H82" s="8" t="str">
        <f t="shared" si="2"/>
        <v>OQN</v>
      </c>
      <c r="I82" s="4">
        <v>-4.293093479752743E-2</v>
      </c>
      <c r="J82" s="4">
        <v>-1.1913957488463574E-2</v>
      </c>
      <c r="K82" s="4"/>
      <c r="L82" s="1"/>
      <c r="M82" s="1"/>
      <c r="N82" s="4"/>
      <c r="O82" s="4"/>
      <c r="P82" s="4">
        <v>4.9378412919716501E-2</v>
      </c>
      <c r="Q82" s="4">
        <v>0.101196700360172</v>
      </c>
      <c r="R82" s="4"/>
      <c r="S82" s="9">
        <f>VLOOKUP($A82,'[2]evolution_sej.2024.7'!$A$2:$D$150,2,FALSE)</f>
        <v>5443</v>
      </c>
      <c r="T82" s="9">
        <f>VLOOKUP($A82,'[2]evolution_sej.2024.7'!$A$2:$D$150,3,)</f>
        <v>5590</v>
      </c>
      <c r="U82" s="14">
        <f t="shared" si="3"/>
        <v>2.7007165166268603E-2</v>
      </c>
      <c r="V82" s="6"/>
      <c r="W82" s="5">
        <v>124231.56099914387</v>
      </c>
      <c r="X82" s="5"/>
      <c r="Y82" s="3">
        <v>14896281</v>
      </c>
    </row>
    <row r="83" spans="1:25" x14ac:dyDescent="0.25">
      <c r="A83" s="6" t="str">
        <f t="shared" si="4"/>
        <v>590816310</v>
      </c>
      <c r="B83" s="6"/>
      <c r="C83" s="6" t="s">
        <v>260</v>
      </c>
      <c r="D83" s="6"/>
      <c r="E83" s="6" t="s">
        <v>84</v>
      </c>
      <c r="F83" s="7" t="s">
        <v>67</v>
      </c>
      <c r="G83" s="7">
        <v>0</v>
      </c>
      <c r="H83" s="8" t="str">
        <f t="shared" si="2"/>
        <v>OQN</v>
      </c>
      <c r="I83" s="4">
        <v>4.4865590629711072E-2</v>
      </c>
      <c r="J83" s="4">
        <v>0.12041298610344088</v>
      </c>
      <c r="K83" s="4"/>
      <c r="L83" s="1"/>
      <c r="M83" s="1"/>
      <c r="N83" s="4"/>
      <c r="O83" s="4"/>
      <c r="P83" s="4">
        <v>1.45582329317269E-2</v>
      </c>
      <c r="Q83" s="4">
        <v>5.4091365461847403E-2</v>
      </c>
      <c r="R83" s="4"/>
      <c r="S83" s="9">
        <f>VLOOKUP($A83,'[2]evolution_sej.2024.7'!$A$2:$D$150,2,FALSE)</f>
        <v>9987</v>
      </c>
      <c r="T83" s="9">
        <f>VLOOKUP($A83,'[2]evolution_sej.2024.7'!$A$2:$D$150,3,)</f>
        <v>10002</v>
      </c>
      <c r="U83" s="14">
        <f t="shared" si="3"/>
        <v>1.5019525382997897E-3</v>
      </c>
      <c r="V83" s="6"/>
      <c r="W83" s="5" t="s">
        <v>6</v>
      </c>
      <c r="X83" s="5"/>
      <c r="Y83" s="3">
        <v>14635507</v>
      </c>
    </row>
    <row r="84" spans="1:25" x14ac:dyDescent="0.25">
      <c r="A84" s="6" t="str">
        <f t="shared" si="4"/>
        <v>620101311</v>
      </c>
      <c r="B84" s="6"/>
      <c r="C84" s="6" t="s">
        <v>261</v>
      </c>
      <c r="D84" s="6"/>
      <c r="E84" s="6" t="s">
        <v>85</v>
      </c>
      <c r="F84" s="7" t="s">
        <v>67</v>
      </c>
      <c r="G84" s="7">
        <v>0</v>
      </c>
      <c r="H84" s="8" t="str">
        <f t="shared" si="2"/>
        <v>OQN</v>
      </c>
      <c r="I84" s="4">
        <v>6.5858699282040481E-2</v>
      </c>
      <c r="J84" s="4">
        <v>0.13389682729239819</v>
      </c>
      <c r="K84" s="4"/>
      <c r="L84" s="1"/>
      <c r="M84" s="1"/>
      <c r="N84" s="4"/>
      <c r="O84" s="4"/>
      <c r="P84" s="4">
        <v>0.157835144927536</v>
      </c>
      <c r="Q84" s="4">
        <v>0.223656400966184</v>
      </c>
      <c r="R84" s="4"/>
      <c r="S84" s="9">
        <f>VLOOKUP($A84,'[2]evolution_sej.2024.7'!$A$2:$D$150,2,FALSE)</f>
        <v>9311</v>
      </c>
      <c r="T84" s="9">
        <f>VLOOKUP($A84,'[2]evolution_sej.2024.7'!$A$2:$D$150,3,)</f>
        <v>9957</v>
      </c>
      <c r="U84" s="14">
        <f t="shared" si="3"/>
        <v>6.9380302867575988E-2</v>
      </c>
      <c r="V84" s="6"/>
      <c r="W84" s="5" t="s">
        <v>6</v>
      </c>
      <c r="X84" s="5"/>
      <c r="Y84" s="3">
        <v>13596258</v>
      </c>
    </row>
    <row r="85" spans="1:25" x14ac:dyDescent="0.25">
      <c r="A85" s="6" t="str">
        <f t="shared" si="4"/>
        <v>590781951</v>
      </c>
      <c r="B85" s="6"/>
      <c r="C85" s="6" t="s">
        <v>262</v>
      </c>
      <c r="D85" s="6"/>
      <c r="E85" s="6" t="s">
        <v>86</v>
      </c>
      <c r="F85" s="7" t="s">
        <v>67</v>
      </c>
      <c r="G85" s="7">
        <v>0</v>
      </c>
      <c r="H85" s="8" t="str">
        <f t="shared" si="2"/>
        <v>OQN</v>
      </c>
      <c r="I85" s="4">
        <v>-9.9273312524899252E-2</v>
      </c>
      <c r="J85" s="4">
        <v>-1.1269097938145921E-2</v>
      </c>
      <c r="K85" s="4"/>
      <c r="L85" s="1"/>
      <c r="M85" s="1"/>
      <c r="N85" s="4"/>
      <c r="O85" s="4"/>
      <c r="P85" s="4">
        <v>-5.1093951093951102E-2</v>
      </c>
      <c r="Q85" s="4">
        <v>8.76447876447876E-2</v>
      </c>
      <c r="R85" s="4"/>
      <c r="S85" s="9">
        <f>VLOOKUP($A85,'[2]evolution_sej.2024.7'!$A$2:$D$150,2,FALSE)</f>
        <v>4877</v>
      </c>
      <c r="T85" s="9">
        <f>VLOOKUP($A85,'[2]evolution_sej.2024.7'!$A$2:$D$150,3,)</f>
        <v>5724</v>
      </c>
      <c r="U85" s="14">
        <f t="shared" si="3"/>
        <v>0.1736723395530039</v>
      </c>
      <c r="V85" s="6"/>
      <c r="W85" s="5">
        <v>97478.416133409366</v>
      </c>
      <c r="X85" s="5"/>
      <c r="Y85" s="3">
        <v>12357234</v>
      </c>
    </row>
    <row r="86" spans="1:25" x14ac:dyDescent="0.25">
      <c r="A86" s="6" t="str">
        <f t="shared" si="4"/>
        <v>620006049</v>
      </c>
      <c r="B86" s="6"/>
      <c r="C86" s="6" t="s">
        <v>263</v>
      </c>
      <c r="D86" s="6"/>
      <c r="E86" s="6" t="s">
        <v>87</v>
      </c>
      <c r="F86" s="7" t="s">
        <v>67</v>
      </c>
      <c r="G86" s="7">
        <v>0</v>
      </c>
      <c r="H86" s="8" t="str">
        <f t="shared" si="2"/>
        <v>OQN</v>
      </c>
      <c r="I86" s="4">
        <v>-2.4273643971555674E-2</v>
      </c>
      <c r="J86" s="4">
        <v>-5.5568250742381456E-3</v>
      </c>
      <c r="K86" s="4"/>
      <c r="L86" s="1"/>
      <c r="M86" s="1"/>
      <c r="N86" s="4"/>
      <c r="O86" s="4"/>
      <c r="P86" s="4">
        <v>4.0643522438611399E-3</v>
      </c>
      <c r="Q86" s="4">
        <v>-9.7375105842506405E-3</v>
      </c>
      <c r="R86" s="4"/>
      <c r="S86" s="9">
        <f>VLOOKUP($A86,'[2]evolution_sej.2024.7'!$A$2:$D$150,2,FALSE)</f>
        <v>7144</v>
      </c>
      <c r="T86" s="9">
        <f>VLOOKUP($A86,'[2]evolution_sej.2024.7'!$A$2:$D$150,3,)</f>
        <v>7019</v>
      </c>
      <c r="U86" s="14">
        <f t="shared" si="3"/>
        <v>-1.7497200447928331E-2</v>
      </c>
      <c r="V86" s="6"/>
      <c r="W86" s="5">
        <v>45065.772445155308</v>
      </c>
      <c r="X86" s="5"/>
      <c r="Y86" s="3">
        <v>11585694</v>
      </c>
    </row>
    <row r="87" spans="1:25" x14ac:dyDescent="0.25">
      <c r="A87" s="6" t="str">
        <f t="shared" si="4"/>
        <v>590815056</v>
      </c>
      <c r="B87" s="6"/>
      <c r="C87" s="6" t="s">
        <v>264</v>
      </c>
      <c r="D87" s="6"/>
      <c r="E87" s="6" t="s">
        <v>88</v>
      </c>
      <c r="F87" s="7" t="s">
        <v>67</v>
      </c>
      <c r="G87" s="7">
        <v>0</v>
      </c>
      <c r="H87" s="8" t="str">
        <f t="shared" si="2"/>
        <v>OQN</v>
      </c>
      <c r="I87" s="4">
        <v>0.3098782394616611</v>
      </c>
      <c r="J87" s="4">
        <v>0.40413542346275172</v>
      </c>
      <c r="K87" s="4"/>
      <c r="L87" s="1"/>
      <c r="M87" s="1"/>
      <c r="N87" s="4"/>
      <c r="O87" s="4"/>
      <c r="P87" s="4">
        <v>0.67226417220782198</v>
      </c>
      <c r="Q87" s="4">
        <v>0.86058830158909105</v>
      </c>
      <c r="R87" s="4"/>
      <c r="S87" s="9">
        <f>VLOOKUP($A87,'[2]evolution_sej.2024.7'!$A$2:$D$150,2,FALSE)</f>
        <v>9940</v>
      </c>
      <c r="T87" s="9">
        <f>VLOOKUP($A87,'[2]evolution_sej.2024.7'!$A$2:$D$150,3,)</f>
        <v>9653</v>
      </c>
      <c r="U87" s="14">
        <f t="shared" si="3"/>
        <v>-2.8873239436619718E-2</v>
      </c>
      <c r="V87" s="6"/>
      <c r="W87" s="5" t="s">
        <v>6</v>
      </c>
      <c r="X87" s="5"/>
      <c r="Y87" s="3">
        <v>11212055</v>
      </c>
    </row>
    <row r="88" spans="1:25" x14ac:dyDescent="0.25">
      <c r="A88" s="6" t="str">
        <f t="shared" si="4"/>
        <v>600110175</v>
      </c>
      <c r="B88" s="6"/>
      <c r="C88" s="6" t="s">
        <v>265</v>
      </c>
      <c r="D88" s="6"/>
      <c r="E88" s="6" t="s">
        <v>89</v>
      </c>
      <c r="F88" s="7" t="s">
        <v>67</v>
      </c>
      <c r="G88" s="7">
        <v>0</v>
      </c>
      <c r="H88" s="8" t="str">
        <f t="shared" si="2"/>
        <v>OQN</v>
      </c>
      <c r="I88" s="4">
        <v>-0.13356259902435016</v>
      </c>
      <c r="J88" s="4">
        <v>-0.10128726295765134</v>
      </c>
      <c r="K88" s="4"/>
      <c r="L88" s="1"/>
      <c r="M88" s="1"/>
      <c r="N88" s="4"/>
      <c r="O88" s="4"/>
      <c r="P88" s="4">
        <v>-5.2020900568618397E-2</v>
      </c>
      <c r="Q88" s="4">
        <v>-2.8891962501921001E-2</v>
      </c>
      <c r="R88" s="4"/>
      <c r="S88" s="9">
        <f>VLOOKUP($A88,'[2]evolution_sej.2024.7'!$A$2:$D$150,2,FALSE)</f>
        <v>7146</v>
      </c>
      <c r="T88" s="9">
        <f>VLOOKUP($A88,'[2]evolution_sej.2024.7'!$A$2:$D$150,3,)</f>
        <v>7947</v>
      </c>
      <c r="U88" s="14">
        <f t="shared" si="3"/>
        <v>0.11209068010075567</v>
      </c>
      <c r="V88" s="6"/>
      <c r="W88" s="5">
        <v>654765.5556986751</v>
      </c>
      <c r="X88" s="5"/>
      <c r="Y88" s="3">
        <v>9234916</v>
      </c>
    </row>
    <row r="89" spans="1:25" x14ac:dyDescent="0.25">
      <c r="A89" s="6" t="str">
        <f t="shared" si="4"/>
        <v>590817458</v>
      </c>
      <c r="B89" s="6"/>
      <c r="C89" s="6" t="s">
        <v>266</v>
      </c>
      <c r="D89" s="6"/>
      <c r="E89" s="6" t="s">
        <v>90</v>
      </c>
      <c r="F89" s="7" t="s">
        <v>67</v>
      </c>
      <c r="G89" s="7">
        <v>0</v>
      </c>
      <c r="H89" s="8" t="str">
        <f t="shared" si="2"/>
        <v>OQN</v>
      </c>
      <c r="I89" s="4">
        <v>-9.0049866921913968E-2</v>
      </c>
      <c r="J89" s="4">
        <v>-2.7708015885351173E-2</v>
      </c>
      <c r="K89" s="4"/>
      <c r="L89" s="1"/>
      <c r="M89" s="1"/>
      <c r="N89" s="4"/>
      <c r="O89" s="4"/>
      <c r="P89" s="4">
        <v>-2.3523985239852399E-2</v>
      </c>
      <c r="Q89" s="4">
        <v>4.5018450184501901E-2</v>
      </c>
      <c r="R89" s="4"/>
      <c r="S89" s="9">
        <f>VLOOKUP($A89,'[2]evolution_sej.2024.7'!$A$2:$D$150,2,FALSE)</f>
        <v>6823</v>
      </c>
      <c r="T89" s="9">
        <f>VLOOKUP($A89,'[2]evolution_sej.2024.7'!$A$2:$D$150,3,)</f>
        <v>7123</v>
      </c>
      <c r="U89" s="14">
        <f t="shared" si="3"/>
        <v>4.3968928623772531E-2</v>
      </c>
      <c r="V89" s="6"/>
      <c r="W89" s="5">
        <v>176399.4949460309</v>
      </c>
      <c r="X89" s="5"/>
      <c r="Y89" s="3">
        <v>9094815</v>
      </c>
    </row>
    <row r="90" spans="1:25" x14ac:dyDescent="0.25">
      <c r="A90" s="6" t="str">
        <f t="shared" si="4"/>
        <v>800015729</v>
      </c>
      <c r="B90" s="6"/>
      <c r="C90" s="6" t="s">
        <v>267</v>
      </c>
      <c r="D90" s="6"/>
      <c r="E90" s="6" t="s">
        <v>91</v>
      </c>
      <c r="F90" s="7" t="s">
        <v>67</v>
      </c>
      <c r="G90" s="7">
        <v>0</v>
      </c>
      <c r="H90" s="8" t="str">
        <f t="shared" si="2"/>
        <v>OQN</v>
      </c>
      <c r="I90" s="4">
        <v>-3.3008210479750631E-2</v>
      </c>
      <c r="J90" s="4">
        <v>2.2382133429583648E-2</v>
      </c>
      <c r="K90" s="4"/>
      <c r="L90" s="1"/>
      <c r="M90" s="1"/>
      <c r="N90" s="4"/>
      <c r="O90" s="4"/>
      <c r="P90" s="4">
        <v>-0.17437041759642999</v>
      </c>
      <c r="Q90" s="4">
        <v>-4.2237806821804301E-2</v>
      </c>
      <c r="R90" s="4"/>
      <c r="S90" s="9">
        <f>VLOOKUP($A90,'[2]evolution_sej.2024.7'!$A$2:$D$150,2,FALSE)</f>
        <v>3566</v>
      </c>
      <c r="T90" s="9">
        <f>VLOOKUP($A90,'[2]evolution_sej.2024.7'!$A$2:$D$150,3,)</f>
        <v>3723</v>
      </c>
      <c r="U90" s="14">
        <f t="shared" si="3"/>
        <v>4.4026920919798096E-2</v>
      </c>
      <c r="V90" s="6"/>
      <c r="W90" s="5" t="s">
        <v>6</v>
      </c>
      <c r="X90" s="5"/>
      <c r="Y90" s="3">
        <v>8697375</v>
      </c>
    </row>
    <row r="91" spans="1:25" x14ac:dyDescent="0.25">
      <c r="A91" s="6" t="str">
        <f t="shared" si="4"/>
        <v>800013179</v>
      </c>
      <c r="B91" s="6"/>
      <c r="C91" s="6" t="s">
        <v>268</v>
      </c>
      <c r="D91" s="6"/>
      <c r="E91" s="6" t="s">
        <v>92</v>
      </c>
      <c r="F91" s="7" t="s">
        <v>67</v>
      </c>
      <c r="G91" s="7">
        <v>0</v>
      </c>
      <c r="H91" s="8" t="str">
        <f t="shared" si="2"/>
        <v>OQN</v>
      </c>
      <c r="I91" s="4">
        <v>4.0412752964995406E-2</v>
      </c>
      <c r="J91" s="4">
        <v>0.11922692187726212</v>
      </c>
      <c r="K91" s="4"/>
      <c r="L91" s="1"/>
      <c r="M91" s="1"/>
      <c r="N91" s="4"/>
      <c r="O91" s="4"/>
      <c r="P91" s="4">
        <v>-0.23670567323359501</v>
      </c>
      <c r="Q91" s="4">
        <v>-0.15553251370167401</v>
      </c>
      <c r="R91" s="4"/>
      <c r="S91" s="9">
        <f>VLOOKUP($A91,'[2]evolution_sej.2024.7'!$A$2:$D$150,2,FALSE)</f>
        <v>3525</v>
      </c>
      <c r="T91" s="9">
        <f>VLOOKUP($A91,'[2]evolution_sej.2024.7'!$A$2:$D$150,3,)</f>
        <v>3949</v>
      </c>
      <c r="U91" s="14">
        <f t="shared" si="3"/>
        <v>0.12028368794326241</v>
      </c>
      <c r="V91" s="6"/>
      <c r="W91" s="5" t="s">
        <v>6</v>
      </c>
      <c r="X91" s="5"/>
      <c r="Y91" s="3">
        <v>7736472</v>
      </c>
    </row>
    <row r="92" spans="1:25" x14ac:dyDescent="0.25">
      <c r="A92" s="6" t="str">
        <f t="shared" si="4"/>
        <v>590780060</v>
      </c>
      <c r="B92" s="6"/>
      <c r="C92" s="6" t="s">
        <v>269</v>
      </c>
      <c r="D92" s="6"/>
      <c r="E92" s="6" t="s">
        <v>93</v>
      </c>
      <c r="F92" s="7" t="s">
        <v>67</v>
      </c>
      <c r="G92" s="7">
        <v>0</v>
      </c>
      <c r="H92" s="8" t="str">
        <f t="shared" si="2"/>
        <v>OQN</v>
      </c>
      <c r="I92" s="4">
        <v>4.8469512263098737E-2</v>
      </c>
      <c r="J92" s="4">
        <v>7.0329722143023035E-2</v>
      </c>
      <c r="K92" s="4"/>
      <c r="L92" s="1"/>
      <c r="M92" s="1"/>
      <c r="N92" s="4"/>
      <c r="O92" s="4"/>
      <c r="P92" s="4">
        <v>6.2447786131996703E-2</v>
      </c>
      <c r="Q92" s="4">
        <v>9.5342522974101895E-2</v>
      </c>
      <c r="R92" s="4"/>
      <c r="S92" s="9">
        <f>VLOOKUP($A92,'[2]evolution_sej.2024.7'!$A$2:$D$150,2,FALSE)</f>
        <v>6519</v>
      </c>
      <c r="T92" s="9">
        <f>VLOOKUP($A92,'[2]evolution_sej.2024.7'!$A$2:$D$150,3,)</f>
        <v>6201</v>
      </c>
      <c r="U92" s="14">
        <f t="shared" si="3"/>
        <v>-4.878048780487805E-2</v>
      </c>
      <c r="V92" s="6"/>
      <c r="W92" s="5" t="s">
        <v>6</v>
      </c>
      <c r="X92" s="5"/>
      <c r="Y92" s="3">
        <v>7646289</v>
      </c>
    </row>
    <row r="93" spans="1:25" x14ac:dyDescent="0.25">
      <c r="A93" s="6" t="str">
        <f t="shared" si="4"/>
        <v>590813507</v>
      </c>
      <c r="B93" s="6"/>
      <c r="C93" s="6" t="s">
        <v>270</v>
      </c>
      <c r="D93" s="6"/>
      <c r="E93" s="6" t="s">
        <v>94</v>
      </c>
      <c r="F93" s="7" t="s">
        <v>67</v>
      </c>
      <c r="G93" s="7">
        <v>0</v>
      </c>
      <c r="H93" s="8" t="str">
        <f t="shared" si="2"/>
        <v>OQN</v>
      </c>
      <c r="I93" s="4">
        <v>-8.5212740862427902E-2</v>
      </c>
      <c r="J93" s="4">
        <v>-0.15285931733693572</v>
      </c>
      <c r="K93" s="4"/>
      <c r="L93" s="1"/>
      <c r="M93" s="1"/>
      <c r="N93" s="4"/>
      <c r="O93" s="4"/>
      <c r="P93" s="4">
        <v>-0.19139183901621001</v>
      </c>
      <c r="Q93" s="4">
        <v>-0.25187255449972101</v>
      </c>
      <c r="R93" s="4"/>
      <c r="S93" s="9">
        <f>VLOOKUP($A93,'[2]evolution_sej.2024.7'!$A$2:$D$150,2,FALSE)</f>
        <v>4249</v>
      </c>
      <c r="T93" s="9">
        <f>VLOOKUP($A93,'[2]evolution_sej.2024.7'!$A$2:$D$150,3,)</f>
        <v>3527</v>
      </c>
      <c r="U93" s="14">
        <f t="shared" si="3"/>
        <v>-0.16992233466698048</v>
      </c>
      <c r="V93" s="6"/>
      <c r="W93" s="5">
        <v>754375.28326478787</v>
      </c>
      <c r="X93" s="5"/>
      <c r="Y93" s="3">
        <v>7050136</v>
      </c>
    </row>
    <row r="94" spans="1:25" x14ac:dyDescent="0.25">
      <c r="A94" s="6" t="str">
        <f t="shared" si="4"/>
        <v>590813382</v>
      </c>
      <c r="B94" s="6"/>
      <c r="C94" s="6" t="s">
        <v>271</v>
      </c>
      <c r="D94" s="6"/>
      <c r="E94" s="6" t="s">
        <v>95</v>
      </c>
      <c r="F94" s="7" t="s">
        <v>67</v>
      </c>
      <c r="G94" s="7">
        <v>0</v>
      </c>
      <c r="H94" s="8" t="str">
        <f t="shared" si="2"/>
        <v>OQN</v>
      </c>
      <c r="I94" s="4">
        <v>-0.43154149353388066</v>
      </c>
      <c r="J94" s="4">
        <v>-0.36133000648666314</v>
      </c>
      <c r="K94" s="4"/>
      <c r="L94" s="1"/>
      <c r="M94" s="1"/>
      <c r="N94" s="4"/>
      <c r="O94" s="4"/>
      <c r="P94" s="4">
        <v>-0.42788931090613103</v>
      </c>
      <c r="Q94" s="4">
        <v>-0.51079761258817202</v>
      </c>
      <c r="R94" s="4"/>
      <c r="S94" s="9">
        <f>VLOOKUP($A94,'[2]evolution_sej.2024.7'!$A$2:$D$150,2,FALSE)</f>
        <v>2752</v>
      </c>
      <c r="T94" s="9">
        <f>VLOOKUP($A94,'[2]evolution_sej.2024.7'!$A$2:$D$150,3,)</f>
        <v>2487</v>
      </c>
      <c r="U94" s="14">
        <f t="shared" si="3"/>
        <v>-9.6293604651162795E-2</v>
      </c>
      <c r="V94" s="6"/>
      <c r="W94" s="5">
        <v>1640281.3399606342</v>
      </c>
      <c r="X94" s="5"/>
      <c r="Y94" s="3">
        <v>6485094</v>
      </c>
    </row>
    <row r="95" spans="1:25" x14ac:dyDescent="0.25">
      <c r="A95" s="6" t="str">
        <f t="shared" si="4"/>
        <v>590788964</v>
      </c>
      <c r="B95" s="6"/>
      <c r="C95" s="6" t="s">
        <v>272</v>
      </c>
      <c r="D95" s="6"/>
      <c r="E95" s="6" t="s">
        <v>96</v>
      </c>
      <c r="F95" s="7" t="s">
        <v>67</v>
      </c>
      <c r="G95" s="7">
        <v>0</v>
      </c>
      <c r="H95" s="8" t="str">
        <f t="shared" si="2"/>
        <v>OQN</v>
      </c>
      <c r="I95" s="4">
        <v>2.3327233130829069E-2</v>
      </c>
      <c r="J95" s="4">
        <v>-2.7804494720580098E-2</v>
      </c>
      <c r="K95" s="4"/>
      <c r="L95" s="1"/>
      <c r="M95" s="1"/>
      <c r="N95" s="4"/>
      <c r="O95" s="4"/>
      <c r="P95" s="4">
        <v>0.26026009120081101</v>
      </c>
      <c r="Q95" s="4">
        <v>0.25401114676574899</v>
      </c>
      <c r="R95" s="4"/>
      <c r="S95" s="9">
        <f>VLOOKUP($A95,'[2]evolution_sej.2024.7'!$A$2:$D$150,2,FALSE)</f>
        <v>4401</v>
      </c>
      <c r="T95" s="9">
        <f>VLOOKUP($A95,'[2]evolution_sej.2024.7'!$A$2:$D$150,3,)</f>
        <v>4366</v>
      </c>
      <c r="U95" s="14">
        <f t="shared" si="3"/>
        <v>-7.9527380140877076E-3</v>
      </c>
      <c r="V95" s="6"/>
      <c r="W95" s="5">
        <v>122760.40872758348</v>
      </c>
      <c r="X95" s="5"/>
      <c r="Y95" s="3">
        <v>6307326</v>
      </c>
    </row>
    <row r="96" spans="1:25" x14ac:dyDescent="0.25">
      <c r="A96" s="6" t="str">
        <f t="shared" si="4"/>
        <v>590006896</v>
      </c>
      <c r="B96" s="6"/>
      <c r="C96" s="6" t="s">
        <v>273</v>
      </c>
      <c r="D96" s="6"/>
      <c r="E96" s="6" t="s">
        <v>97</v>
      </c>
      <c r="F96" s="7" t="s">
        <v>67</v>
      </c>
      <c r="G96" s="7">
        <v>0</v>
      </c>
      <c r="H96" s="8" t="str">
        <f t="shared" si="2"/>
        <v>OQN</v>
      </c>
      <c r="I96" s="4">
        <v>-5.8919341237754073E-2</v>
      </c>
      <c r="J96" s="4">
        <v>7.7148255552074232E-2</v>
      </c>
      <c r="K96" s="4"/>
      <c r="L96" s="1"/>
      <c r="M96" s="1"/>
      <c r="N96" s="4"/>
      <c r="O96" s="4"/>
      <c r="P96" s="4">
        <v>0.106948341310447</v>
      </c>
      <c r="Q96" s="4">
        <v>0.292952632447599</v>
      </c>
      <c r="R96" s="4"/>
      <c r="S96" s="9">
        <f>VLOOKUP($A96,'[2]evolution_sej.2024.7'!$A$2:$D$150,2,FALSE)</f>
        <v>4661</v>
      </c>
      <c r="T96" s="9">
        <f>VLOOKUP($A96,'[2]evolution_sej.2024.7'!$A$2:$D$150,3,)</f>
        <v>4422</v>
      </c>
      <c r="U96" s="14">
        <f t="shared" si="3"/>
        <v>-5.1276550096545803E-2</v>
      </c>
      <c r="V96" s="6"/>
      <c r="W96" s="5" t="s">
        <v>6</v>
      </c>
      <c r="X96" s="5"/>
      <c r="Y96" s="3">
        <v>5790045</v>
      </c>
    </row>
    <row r="97" spans="1:25" x14ac:dyDescent="0.25">
      <c r="A97" s="6" t="str">
        <f t="shared" si="4"/>
        <v>600010862</v>
      </c>
      <c r="B97" s="6"/>
      <c r="C97" s="6" t="s">
        <v>274</v>
      </c>
      <c r="D97" s="6"/>
      <c r="E97" s="6" t="s">
        <v>98</v>
      </c>
      <c r="F97" s="7" t="s">
        <v>67</v>
      </c>
      <c r="G97" s="7">
        <v>0</v>
      </c>
      <c r="H97" s="8" t="str">
        <f t="shared" si="2"/>
        <v>OQN</v>
      </c>
      <c r="I97" s="4">
        <v>-2.0151888566582614E-2</v>
      </c>
      <c r="J97" s="4">
        <v>9.7219268850616478E-2</v>
      </c>
      <c r="K97" s="4"/>
      <c r="L97" s="1"/>
      <c r="M97" s="1"/>
      <c r="N97" s="4"/>
      <c r="O97" s="4"/>
      <c r="P97" s="4">
        <v>5.5538366336633699E-2</v>
      </c>
      <c r="Q97" s="4">
        <v>0.12128712871287101</v>
      </c>
      <c r="R97" s="4"/>
      <c r="S97" s="9">
        <f>VLOOKUP($A97,'[2]evolution_sej.2024.7'!$A$2:$D$150,2,FALSE)</f>
        <v>4412</v>
      </c>
      <c r="T97" s="9">
        <f>VLOOKUP($A97,'[2]evolution_sej.2024.7'!$A$2:$D$150,3,)</f>
        <v>4581</v>
      </c>
      <c r="U97" s="14">
        <f t="shared" si="3"/>
        <v>3.8304623753399818E-2</v>
      </c>
      <c r="V97" s="6"/>
      <c r="W97" s="5" t="s">
        <v>6</v>
      </c>
      <c r="X97" s="5"/>
      <c r="Y97" s="3">
        <v>5716606</v>
      </c>
    </row>
    <row r="98" spans="1:25" x14ac:dyDescent="0.25">
      <c r="A98" s="6" t="str">
        <f t="shared" si="4"/>
        <v>590780342</v>
      </c>
      <c r="B98" s="6"/>
      <c r="C98" s="6" t="s">
        <v>275</v>
      </c>
      <c r="D98" s="6"/>
      <c r="E98" s="6" t="s">
        <v>99</v>
      </c>
      <c r="F98" s="7" t="s">
        <v>67</v>
      </c>
      <c r="G98" s="7">
        <v>0</v>
      </c>
      <c r="H98" s="8" t="str">
        <f t="shared" si="2"/>
        <v>OQN</v>
      </c>
      <c r="I98" s="4">
        <v>0.17471642123788927</v>
      </c>
      <c r="J98" s="4">
        <v>0.2608525561444473</v>
      </c>
      <c r="K98" s="4"/>
      <c r="L98" s="1"/>
      <c r="M98" s="1"/>
      <c r="N98" s="4"/>
      <c r="O98" s="4"/>
      <c r="P98" s="4">
        <v>0.219420832733036</v>
      </c>
      <c r="Q98" s="4">
        <v>0.30168563607549298</v>
      </c>
      <c r="R98" s="4"/>
      <c r="S98" s="9">
        <f>VLOOKUP($A98,'[2]evolution_sej.2024.7'!$A$2:$D$150,2,FALSE)</f>
        <v>5308</v>
      </c>
      <c r="T98" s="9">
        <f>VLOOKUP($A98,'[2]evolution_sej.2024.7'!$A$2:$D$150,3,)</f>
        <v>5453</v>
      </c>
      <c r="U98" s="14">
        <f t="shared" si="3"/>
        <v>2.7317256970610399E-2</v>
      </c>
      <c r="V98" s="6"/>
      <c r="W98" s="5" t="s">
        <v>6</v>
      </c>
      <c r="X98" s="5"/>
      <c r="Y98" s="3">
        <v>5547442</v>
      </c>
    </row>
    <row r="99" spans="1:25" x14ac:dyDescent="0.25">
      <c r="A99" s="6" t="str">
        <f t="shared" si="4"/>
        <v>620100750</v>
      </c>
      <c r="B99" s="6"/>
      <c r="C99" s="6" t="s">
        <v>276</v>
      </c>
      <c r="D99" s="6"/>
      <c r="E99" s="6" t="s">
        <v>99</v>
      </c>
      <c r="F99" s="7" t="s">
        <v>67</v>
      </c>
      <c r="G99" s="7">
        <v>0</v>
      </c>
      <c r="H99" s="8" t="str">
        <f t="shared" si="2"/>
        <v>OQN</v>
      </c>
      <c r="I99" s="4">
        <v>3.9265373092420543E-2</v>
      </c>
      <c r="J99" s="4">
        <v>0.10747928226498361</v>
      </c>
      <c r="K99" s="4"/>
      <c r="L99" s="1"/>
      <c r="M99" s="1"/>
      <c r="N99" s="4"/>
      <c r="O99" s="4"/>
      <c r="P99" s="4">
        <v>0.121698113207547</v>
      </c>
      <c r="Q99" s="4">
        <v>0.18840970350404301</v>
      </c>
      <c r="R99" s="4"/>
      <c r="S99" s="9">
        <f>VLOOKUP($A99,'[2]evolution_sej.2024.7'!$A$2:$D$150,2,FALSE)</f>
        <v>5247</v>
      </c>
      <c r="T99" s="9">
        <f>VLOOKUP($A99,'[2]evolution_sej.2024.7'!$A$2:$D$150,3,)</f>
        <v>5753</v>
      </c>
      <c r="U99" s="14">
        <f t="shared" si="3"/>
        <v>9.6436058700209645E-2</v>
      </c>
      <c r="V99" s="6"/>
      <c r="W99" s="5" t="s">
        <v>6</v>
      </c>
      <c r="X99" s="5"/>
      <c r="Y99" s="3">
        <v>5547442</v>
      </c>
    </row>
    <row r="100" spans="1:25" x14ac:dyDescent="0.25">
      <c r="A100" s="6" t="str">
        <f t="shared" si="4"/>
        <v>020000360</v>
      </c>
      <c r="B100" s="6"/>
      <c r="C100" s="6" t="s">
        <v>277</v>
      </c>
      <c r="D100" s="6"/>
      <c r="E100" s="6" t="s">
        <v>100</v>
      </c>
      <c r="F100" s="7" t="s">
        <v>67</v>
      </c>
      <c r="G100" s="7">
        <v>0</v>
      </c>
      <c r="H100" s="8" t="str">
        <f t="shared" si="2"/>
        <v>OQN</v>
      </c>
      <c r="I100" s="4">
        <v>-1.2466798901454364E-2</v>
      </c>
      <c r="J100" s="4">
        <v>-0.10912365320784996</v>
      </c>
      <c r="K100" s="4"/>
      <c r="L100" s="1"/>
      <c r="M100" s="1"/>
      <c r="N100" s="4"/>
      <c r="O100" s="4"/>
      <c r="P100" s="4">
        <v>-6.7124105011933194E-2</v>
      </c>
      <c r="Q100" s="4">
        <v>-0.162589498806683</v>
      </c>
      <c r="R100" s="4"/>
      <c r="S100" s="9">
        <f>VLOOKUP($A100,'[2]evolution_sej.2024.7'!$A$2:$D$150,2,FALSE)</f>
        <v>3557</v>
      </c>
      <c r="T100" s="9">
        <f>VLOOKUP($A100,'[2]evolution_sej.2024.7'!$A$2:$D$150,3,)</f>
        <v>3402</v>
      </c>
      <c r="U100" s="14">
        <f t="shared" si="3"/>
        <v>-4.357604723081248E-2</v>
      </c>
      <c r="V100" s="6"/>
      <c r="W100" s="5">
        <v>400807.6753631644</v>
      </c>
      <c r="X100" s="5"/>
      <c r="Y100" s="3">
        <v>5247097</v>
      </c>
    </row>
    <row r="101" spans="1:25" x14ac:dyDescent="0.25">
      <c r="A101" s="6" t="str">
        <f t="shared" si="4"/>
        <v>620100487</v>
      </c>
      <c r="B101" s="6"/>
      <c r="C101" s="6" t="s">
        <v>278</v>
      </c>
      <c r="D101" s="6"/>
      <c r="E101" s="6" t="s">
        <v>101</v>
      </c>
      <c r="F101" s="7" t="s">
        <v>67</v>
      </c>
      <c r="G101" s="7">
        <v>0</v>
      </c>
      <c r="H101" s="8" t="str">
        <f t="shared" si="2"/>
        <v>OQN</v>
      </c>
      <c r="I101" s="4">
        <v>-0.17855894762153271</v>
      </c>
      <c r="J101" s="4">
        <v>-0.22553731392614987</v>
      </c>
      <c r="K101" s="4"/>
      <c r="L101" s="1"/>
      <c r="M101" s="1"/>
      <c r="N101" s="4"/>
      <c r="O101" s="4"/>
      <c r="P101" s="4">
        <v>-8.6872212526662801E-2</v>
      </c>
      <c r="Q101" s="4">
        <v>-0.11363195656389399</v>
      </c>
      <c r="R101" s="4"/>
      <c r="S101" s="9">
        <f>VLOOKUP($A101,'[2]evolution_sej.2024.7'!$A$2:$D$150,2,FALSE)</f>
        <v>2768</v>
      </c>
      <c r="T101" s="9">
        <f>VLOOKUP($A101,'[2]evolution_sej.2024.7'!$A$2:$D$150,3,)</f>
        <v>2264</v>
      </c>
      <c r="U101" s="14">
        <f t="shared" si="3"/>
        <v>-0.18208092485549132</v>
      </c>
      <c r="V101" s="6"/>
      <c r="W101" s="5">
        <v>815694.28524833312</v>
      </c>
      <c r="X101" s="5"/>
      <c r="Y101" s="3">
        <v>5166673</v>
      </c>
    </row>
    <row r="102" spans="1:25" x14ac:dyDescent="0.25">
      <c r="A102" s="6" t="str">
        <f t="shared" si="4"/>
        <v>590781571</v>
      </c>
      <c r="B102" s="6"/>
      <c r="C102" s="6" t="s">
        <v>279</v>
      </c>
      <c r="D102" s="6"/>
      <c r="E102" s="6" t="s">
        <v>102</v>
      </c>
      <c r="F102" s="7" t="s">
        <v>67</v>
      </c>
      <c r="G102" s="7">
        <v>0</v>
      </c>
      <c r="H102" s="8" t="str">
        <f t="shared" si="2"/>
        <v>OQN</v>
      </c>
      <c r="I102" s="4">
        <v>-6.6378208069531389E-3</v>
      </c>
      <c r="J102" s="4">
        <v>-5.0462430780386291E-3</v>
      </c>
      <c r="K102" s="4"/>
      <c r="L102" s="1"/>
      <c r="M102" s="1"/>
      <c r="N102" s="4"/>
      <c r="O102" s="4"/>
      <c r="P102" s="4">
        <v>6.6508937960042105E-2</v>
      </c>
      <c r="Q102" s="4">
        <v>9.5951629863301802E-2</v>
      </c>
      <c r="R102" s="4"/>
      <c r="S102" s="9">
        <f>VLOOKUP($A102,'[2]evolution_sej.2024.7'!$A$2:$D$150,2,FALSE)</f>
        <v>2555</v>
      </c>
      <c r="T102" s="9">
        <f>VLOOKUP($A102,'[2]evolution_sej.2024.7'!$A$2:$D$150,3,)</f>
        <v>2360</v>
      </c>
      <c r="U102" s="14">
        <f t="shared" si="3"/>
        <v>-7.6320939334637961E-2</v>
      </c>
      <c r="V102" s="6"/>
      <c r="W102" s="5">
        <v>17351.383695504628</v>
      </c>
      <c r="X102" s="5"/>
      <c r="Y102" s="3">
        <v>4912108</v>
      </c>
    </row>
    <row r="103" spans="1:25" x14ac:dyDescent="0.25">
      <c r="A103" s="6" t="str">
        <f t="shared" si="4"/>
        <v>590780094</v>
      </c>
      <c r="B103" s="6"/>
      <c r="C103" s="6" t="s">
        <v>280</v>
      </c>
      <c r="D103" s="6"/>
      <c r="E103" s="6" t="s">
        <v>103</v>
      </c>
      <c r="F103" s="7" t="s">
        <v>67</v>
      </c>
      <c r="G103" s="7">
        <v>0</v>
      </c>
      <c r="H103" s="8" t="str">
        <f t="shared" si="2"/>
        <v>OQN</v>
      </c>
      <c r="I103" s="4">
        <v>6.7452743675137747E-2</v>
      </c>
      <c r="J103" s="4">
        <v>0.11090919177007377</v>
      </c>
      <c r="K103" s="4"/>
      <c r="L103" s="1"/>
      <c r="M103" s="1"/>
      <c r="N103" s="4"/>
      <c r="O103" s="4"/>
      <c r="P103" s="4">
        <v>-1.0752688172042999E-2</v>
      </c>
      <c r="Q103" s="4">
        <v>5.9139784946236597E-2</v>
      </c>
      <c r="R103" s="4"/>
      <c r="S103" s="9">
        <f>VLOOKUP($A103,'[2]evolution_sej.2024.7'!$A$2:$D$150,2,FALSE)</f>
        <v>1024</v>
      </c>
      <c r="T103" s="9">
        <f>VLOOKUP($A103,'[2]evolution_sej.2024.7'!$A$2:$D$150,3,)</f>
        <v>1348</v>
      </c>
      <c r="U103" s="14">
        <f t="shared" si="3"/>
        <v>0.31640625</v>
      </c>
      <c r="V103" s="6"/>
      <c r="W103" s="5" t="s">
        <v>6</v>
      </c>
      <c r="X103" s="5"/>
      <c r="Y103" s="3">
        <v>4347676</v>
      </c>
    </row>
    <row r="104" spans="1:25" x14ac:dyDescent="0.25">
      <c r="A104" s="6" t="str">
        <f t="shared" si="4"/>
        <v>590813176</v>
      </c>
      <c r="B104" s="6"/>
      <c r="C104" s="6" t="s">
        <v>281</v>
      </c>
      <c r="D104" s="6"/>
      <c r="E104" s="6" t="s">
        <v>104</v>
      </c>
      <c r="F104" s="7" t="s">
        <v>67</v>
      </c>
      <c r="G104" s="7">
        <v>0</v>
      </c>
      <c r="H104" s="8" t="str">
        <f t="shared" si="2"/>
        <v>OQN</v>
      </c>
      <c r="I104" s="4">
        <v>-4.0911127306149993E-2</v>
      </c>
      <c r="J104" s="4">
        <v>2.4347672729451439E-3</v>
      </c>
      <c r="K104" s="4"/>
      <c r="L104" s="1"/>
      <c r="M104" s="1"/>
      <c r="N104" s="4"/>
      <c r="O104" s="4"/>
      <c r="P104" s="4">
        <v>-0.161224489795918</v>
      </c>
      <c r="Q104" s="4">
        <v>-0.11224489795918401</v>
      </c>
      <c r="R104" s="4"/>
      <c r="S104" s="9">
        <f>VLOOKUP($A104,'[2]evolution_sej.2024.7'!$A$2:$D$150,2,FALSE)</f>
        <v>2515</v>
      </c>
      <c r="T104" s="9">
        <f>VLOOKUP($A104,'[2]evolution_sej.2024.7'!$A$2:$D$150,3,)</f>
        <v>2726</v>
      </c>
      <c r="U104" s="14">
        <f t="shared" si="3"/>
        <v>8.3896620278330017E-2</v>
      </c>
      <c r="V104" s="6"/>
      <c r="W104" s="5" t="s">
        <v>6</v>
      </c>
      <c r="X104" s="5"/>
      <c r="Y104" s="3">
        <v>3596608</v>
      </c>
    </row>
    <row r="105" spans="1:25" x14ac:dyDescent="0.25">
      <c r="A105" s="6" t="str">
        <f t="shared" si="4"/>
        <v>800018491</v>
      </c>
      <c r="B105" s="6"/>
      <c r="C105" s="6" t="s">
        <v>282</v>
      </c>
      <c r="D105" s="6"/>
      <c r="E105" s="6" t="s">
        <v>105</v>
      </c>
      <c r="F105" s="7" t="s">
        <v>67</v>
      </c>
      <c r="G105" s="7">
        <v>0</v>
      </c>
      <c r="H105" s="8" t="str">
        <f t="shared" si="2"/>
        <v>OQN</v>
      </c>
      <c r="I105" s="4">
        <v>0.35533657424720982</v>
      </c>
      <c r="J105" s="4">
        <v>0.49435795621130518</v>
      </c>
      <c r="K105" s="4"/>
      <c r="L105" s="1"/>
      <c r="M105" s="1"/>
      <c r="N105" s="4"/>
      <c r="O105" s="4"/>
      <c r="P105" s="4">
        <v>0.39159109645507001</v>
      </c>
      <c r="Q105" s="4">
        <v>0.51360263808738704</v>
      </c>
      <c r="R105" s="4"/>
      <c r="S105" s="9">
        <f>VLOOKUP($A105,'[2]evolution_sej.2024.7'!$A$2:$D$150,2,FALSE)</f>
        <v>3200</v>
      </c>
      <c r="T105" s="9">
        <f>VLOOKUP($A105,'[2]evolution_sej.2024.7'!$A$2:$D$150,3,)</f>
        <v>3938</v>
      </c>
      <c r="U105" s="14">
        <f t="shared" si="3"/>
        <v>0.230625</v>
      </c>
      <c r="V105" s="6"/>
      <c r="W105" s="5" t="s">
        <v>6</v>
      </c>
      <c r="X105" s="5"/>
      <c r="Y105" s="3">
        <v>2908064</v>
      </c>
    </row>
    <row r="106" spans="1:25" x14ac:dyDescent="0.25">
      <c r="A106" s="6" t="str">
        <f t="shared" si="4"/>
        <v>590782546</v>
      </c>
      <c r="B106" s="6"/>
      <c r="C106" s="6" t="s">
        <v>283</v>
      </c>
      <c r="D106" s="6"/>
      <c r="E106" s="6" t="s">
        <v>106</v>
      </c>
      <c r="F106" s="7" t="s">
        <v>67</v>
      </c>
      <c r="G106" s="7">
        <v>0</v>
      </c>
      <c r="H106" s="8" t="str">
        <f t="shared" si="2"/>
        <v>OQN</v>
      </c>
      <c r="I106" s="4">
        <v>4.5449373268720145E-2</v>
      </c>
      <c r="J106" s="4">
        <v>-0.13154533264328563</v>
      </c>
      <c r="K106" s="4"/>
      <c r="L106" s="1"/>
      <c r="M106" s="1"/>
      <c r="N106" s="4"/>
      <c r="O106" s="4"/>
      <c r="P106" s="4">
        <v>5.6129985228951303E-2</v>
      </c>
      <c r="Q106" s="4">
        <v>0.28537666174298398</v>
      </c>
      <c r="R106" s="4"/>
      <c r="S106" s="9">
        <f>VLOOKUP($A106,'[2]evolution_sej.2024.7'!$A$2:$D$150,2,FALSE)</f>
        <v>2481</v>
      </c>
      <c r="T106" s="9">
        <f>VLOOKUP($A106,'[2]evolution_sej.2024.7'!$A$2:$D$150,3,)</f>
        <v>2711</v>
      </c>
      <c r="U106" s="14">
        <f t="shared" si="3"/>
        <v>9.2704554615074569E-2</v>
      </c>
      <c r="V106" s="6"/>
      <c r="W106" s="5" t="s">
        <v>6</v>
      </c>
      <c r="X106" s="5"/>
      <c r="Y106" s="3">
        <v>2879968</v>
      </c>
    </row>
    <row r="107" spans="1:25" x14ac:dyDescent="0.25">
      <c r="A107" s="6" t="str">
        <f t="shared" si="4"/>
        <v>590790655</v>
      </c>
      <c r="B107" s="6"/>
      <c r="C107" s="6" t="s">
        <v>284</v>
      </c>
      <c r="D107" s="6"/>
      <c r="E107" s="6" t="s">
        <v>107</v>
      </c>
      <c r="F107" s="7" t="s">
        <v>67</v>
      </c>
      <c r="G107" s="7">
        <v>0</v>
      </c>
      <c r="H107" s="8" t="str">
        <f t="shared" si="2"/>
        <v>OQN</v>
      </c>
      <c r="I107" s="4">
        <v>0.25126418227225328</v>
      </c>
      <c r="J107" s="4">
        <v>0.92762690783133073</v>
      </c>
      <c r="K107" s="4"/>
      <c r="L107" s="1"/>
      <c r="M107" s="1"/>
      <c r="N107" s="4"/>
      <c r="O107" s="4"/>
      <c r="P107" s="4">
        <v>0.72307104660045796</v>
      </c>
      <c r="Q107" s="4">
        <v>1.73453017570665</v>
      </c>
      <c r="R107" s="4"/>
      <c r="S107" s="9">
        <f>VLOOKUP($A107,'[2]evolution_sej.2024.7'!$A$2:$D$150,2,FALSE)</f>
        <v>4235</v>
      </c>
      <c r="T107" s="9">
        <f>VLOOKUP($A107,'[2]evolution_sej.2024.7'!$A$2:$D$150,3,)</f>
        <v>4973</v>
      </c>
      <c r="U107" s="14">
        <f t="shared" si="3"/>
        <v>0.17426210153482879</v>
      </c>
      <c r="V107" s="6"/>
      <c r="W107" s="5" t="s">
        <v>6</v>
      </c>
      <c r="X107" s="5"/>
      <c r="Y107" s="3">
        <v>2818573</v>
      </c>
    </row>
    <row r="108" spans="1:25" x14ac:dyDescent="0.25">
      <c r="A108" s="6" t="str">
        <f t="shared" si="4"/>
        <v>590782256</v>
      </c>
      <c r="B108" s="6"/>
      <c r="C108" s="6" t="s">
        <v>285</v>
      </c>
      <c r="D108" s="6"/>
      <c r="E108" s="6" t="s">
        <v>108</v>
      </c>
      <c r="F108" s="7" t="s">
        <v>67</v>
      </c>
      <c r="G108" s="7">
        <v>0</v>
      </c>
      <c r="H108" s="8" t="str">
        <f t="shared" si="2"/>
        <v>OQN</v>
      </c>
      <c r="I108" s="4">
        <v>0.23769166098366842</v>
      </c>
      <c r="J108" s="4">
        <v>0.43012189136058665</v>
      </c>
      <c r="K108" s="4"/>
      <c r="L108" s="1"/>
      <c r="M108" s="1"/>
      <c r="N108" s="4"/>
      <c r="O108" s="4"/>
      <c r="P108" s="4">
        <v>0.22550544323483701</v>
      </c>
      <c r="Q108" s="4">
        <v>0.39502332814930002</v>
      </c>
      <c r="R108" s="4"/>
      <c r="S108" s="9"/>
      <c r="T108" s="9"/>
      <c r="U108" s="14"/>
      <c r="V108" s="6"/>
      <c r="W108" s="5" t="s">
        <v>6</v>
      </c>
      <c r="X108" s="5"/>
      <c r="Y108" s="3">
        <v>2791741</v>
      </c>
    </row>
    <row r="109" spans="1:25" x14ac:dyDescent="0.25">
      <c r="A109" s="6" t="str">
        <f t="shared" si="4"/>
        <v>590806360</v>
      </c>
      <c r="B109" s="6"/>
      <c r="C109" s="6" t="s">
        <v>286</v>
      </c>
      <c r="D109" s="6"/>
      <c r="E109" s="6" t="s">
        <v>109</v>
      </c>
      <c r="F109" s="7" t="s">
        <v>67</v>
      </c>
      <c r="G109" s="7">
        <v>0</v>
      </c>
      <c r="H109" s="8" t="str">
        <f t="shared" si="2"/>
        <v>OQN</v>
      </c>
      <c r="I109" s="4">
        <v>-0.22445290559761263</v>
      </c>
      <c r="J109" s="4">
        <v>-0.21489477540823609</v>
      </c>
      <c r="K109" s="4"/>
      <c r="L109" s="1"/>
      <c r="M109" s="1"/>
      <c r="N109" s="4"/>
      <c r="O109" s="4"/>
      <c r="P109" s="4">
        <v>-0.382046297932497</v>
      </c>
      <c r="Q109" s="4">
        <v>-0.32037462449196003</v>
      </c>
      <c r="R109" s="4"/>
      <c r="S109" s="9">
        <f>VLOOKUP($A109,'[2]evolution_sej.2024.7'!$A$2:$D$150,2,FALSE)</f>
        <v>2065</v>
      </c>
      <c r="T109" s="9">
        <f>VLOOKUP($A109,'[2]evolution_sej.2024.7'!$A$2:$D$150,3,)</f>
        <v>3079</v>
      </c>
      <c r="U109" s="14">
        <f>(T109-S109)/S109</f>
        <v>0.49104116222760291</v>
      </c>
      <c r="V109" s="6"/>
      <c r="W109" s="5">
        <v>414227.06458670553</v>
      </c>
      <c r="X109" s="5"/>
      <c r="Y109" s="3">
        <v>2753687</v>
      </c>
    </row>
    <row r="110" spans="1:25" x14ac:dyDescent="0.25">
      <c r="A110" s="6" t="str">
        <f t="shared" si="4"/>
        <v>600013999</v>
      </c>
      <c r="B110" s="6"/>
      <c r="C110" s="6" t="s">
        <v>287</v>
      </c>
      <c r="D110" s="6"/>
      <c r="E110" s="6" t="s">
        <v>110</v>
      </c>
      <c r="F110" s="7" t="s">
        <v>67</v>
      </c>
      <c r="G110" s="7">
        <v>0</v>
      </c>
      <c r="H110" s="8" t="str">
        <f t="shared" si="2"/>
        <v>OQN</v>
      </c>
      <c r="I110" s="4">
        <v>0.44136237366087294</v>
      </c>
      <c r="J110" s="4">
        <v>0.59603959377171789</v>
      </c>
      <c r="K110" s="4"/>
      <c r="L110" s="1"/>
      <c r="M110" s="1"/>
      <c r="N110" s="4"/>
      <c r="O110" s="4"/>
      <c r="P110" s="4">
        <v>0.54594208080085815</v>
      </c>
      <c r="Q110" s="4">
        <v>0.63389345727565249</v>
      </c>
      <c r="R110" s="4"/>
      <c r="S110" s="9">
        <f>VLOOKUP($A110,'[2]evolution_sej.2024.7'!$A$2:$D$150,2,FALSE)</f>
        <v>2939</v>
      </c>
      <c r="T110" s="9">
        <f>VLOOKUP($A110,'[2]evolution_sej.2024.7'!$A$2:$D$150,3,)</f>
        <v>2642</v>
      </c>
      <c r="U110" s="14">
        <f>(T110-S110)/S110</f>
        <v>-0.10105478053759782</v>
      </c>
      <c r="V110" s="6"/>
      <c r="W110" s="5" t="s">
        <v>6</v>
      </c>
      <c r="X110" s="5"/>
      <c r="Y110" s="3">
        <v>1219646</v>
      </c>
    </row>
    <row r="111" spans="1:25" x14ac:dyDescent="0.25">
      <c r="A111" s="6" t="str">
        <f t="shared" si="4"/>
        <v>620116046</v>
      </c>
      <c r="B111" s="6"/>
      <c r="C111" s="6" t="s">
        <v>288</v>
      </c>
      <c r="D111" s="6"/>
      <c r="E111" s="6" t="s">
        <v>111</v>
      </c>
      <c r="F111" s="7" t="s">
        <v>67</v>
      </c>
      <c r="G111" s="7">
        <v>0</v>
      </c>
      <c r="H111" s="8" t="str">
        <f t="shared" si="2"/>
        <v>OQN</v>
      </c>
      <c r="I111" s="4">
        <v>0.56275058098231456</v>
      </c>
      <c r="J111" s="4">
        <v>0.8225228715384808</v>
      </c>
      <c r="K111" s="4"/>
      <c r="L111" s="1"/>
      <c r="M111" s="1"/>
      <c r="N111" s="4"/>
      <c r="O111" s="4"/>
      <c r="P111" s="4">
        <v>0.45982142857142899</v>
      </c>
      <c r="Q111" s="4">
        <v>0.62152777777777801</v>
      </c>
      <c r="R111" s="4"/>
      <c r="S111" s="9">
        <f>VLOOKUP($A111,'[2]evolution_sej.2024.7'!$A$2:$D$150,2,FALSE)</f>
        <v>2020</v>
      </c>
      <c r="T111" s="9">
        <f>VLOOKUP($A111,'[2]evolution_sej.2024.7'!$A$2:$D$150,3,)</f>
        <v>1981</v>
      </c>
      <c r="U111" s="14">
        <f>(T111-S111)/S111</f>
        <v>-1.9306930693069307E-2</v>
      </c>
      <c r="V111" s="6"/>
      <c r="W111" s="5" t="s">
        <v>6</v>
      </c>
      <c r="X111" s="5"/>
      <c r="Y111" s="3">
        <v>1119944</v>
      </c>
    </row>
    <row r="112" spans="1:25" x14ac:dyDescent="0.25">
      <c r="A112" s="6" t="str">
        <f t="shared" si="4"/>
        <v>600100184</v>
      </c>
      <c r="B112" s="6"/>
      <c r="C112" s="6" t="s">
        <v>289</v>
      </c>
      <c r="D112" s="6"/>
      <c r="E112" s="6" t="s">
        <v>112</v>
      </c>
      <c r="F112" s="7" t="s">
        <v>67</v>
      </c>
      <c r="G112" s="7">
        <v>0</v>
      </c>
      <c r="H112" s="8" t="str">
        <f t="shared" si="2"/>
        <v>OQN</v>
      </c>
      <c r="I112" s="4">
        <v>-0.41896510202674792</v>
      </c>
      <c r="J112" s="4">
        <v>-0.52523754847405291</v>
      </c>
      <c r="K112" s="4"/>
      <c r="L112" s="1"/>
      <c r="M112" s="1"/>
      <c r="N112" s="4"/>
      <c r="O112" s="4"/>
      <c r="P112" s="4">
        <v>-0.74289099526066404</v>
      </c>
      <c r="Q112" s="4">
        <v>-0.72393364928909998</v>
      </c>
      <c r="R112" s="4"/>
      <c r="S112" s="9">
        <f>VLOOKUP($A112,'[2]evolution_sej.2024.7'!$A$2:$D$150,2,FALSE)</f>
        <v>127</v>
      </c>
      <c r="T112" s="9">
        <f>VLOOKUP($A112,'[2]evolution_sej.2024.7'!$A$2:$D$150,3,)</f>
        <v>172</v>
      </c>
      <c r="U112" s="14">
        <f>(T112-S112)/S112</f>
        <v>0.3543307086614173</v>
      </c>
      <c r="V112" s="6"/>
      <c r="W112" s="5">
        <v>377376.71815676067</v>
      </c>
      <c r="X112" s="5"/>
      <c r="Y112" s="3">
        <v>1026411</v>
      </c>
    </row>
    <row r="113" spans="1:25" x14ac:dyDescent="0.25">
      <c r="A113" s="6" t="str">
        <f t="shared" si="4"/>
        <v>590817839</v>
      </c>
      <c r="B113" s="6"/>
      <c r="C113" s="6" t="s">
        <v>290</v>
      </c>
      <c r="D113" s="6"/>
      <c r="E113" s="10" t="s">
        <v>113</v>
      </c>
      <c r="F113" s="11" t="s">
        <v>67</v>
      </c>
      <c r="G113" s="11">
        <v>0</v>
      </c>
      <c r="H113" s="17" t="str">
        <f t="shared" si="2"/>
        <v>OQN</v>
      </c>
      <c r="I113" s="12">
        <v>-0.49583927463444499</v>
      </c>
      <c r="J113" s="12">
        <v>-0.4232850620034157</v>
      </c>
      <c r="K113" s="12"/>
      <c r="L113" s="21"/>
      <c r="M113" s="21"/>
      <c r="N113" s="12"/>
      <c r="O113" s="12"/>
      <c r="P113" s="12">
        <v>-0.80882352941176505</v>
      </c>
      <c r="Q113" s="12">
        <v>-0.76470588235294101</v>
      </c>
      <c r="R113" s="12"/>
      <c r="S113" s="18">
        <f>VLOOKUP($A113,'[2]evolution_sej.2024.7'!$A$2:$D$150,2,FALSE)</f>
        <v>5</v>
      </c>
      <c r="T113" s="18">
        <f>VLOOKUP($A113,'[2]evolution_sej.2024.7'!$A$2:$D$150,3,)</f>
        <v>34</v>
      </c>
      <c r="U113" s="15">
        <f>(T113-S113)/S113</f>
        <v>5.8</v>
      </c>
      <c r="V113" s="10"/>
      <c r="W113" s="13">
        <v>19979.181912079817</v>
      </c>
      <c r="X113" s="13"/>
      <c r="Y113" s="16">
        <v>67429</v>
      </c>
    </row>
  </sheetData>
  <conditionalFormatting sqref="I2:I1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O113 J2:K1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R1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Ministeres Sociaux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BALAYE, Pierre (ARS-HDF)</dc:creator>
  <cp:lastModifiedBy>BALAYE, Pierre (ARS-HDF)</cp:lastModifiedBy>
  <dcterms:created xsi:type="dcterms:W3CDTF">2024-10-18T07:58:08Z</dcterms:created>
  <dcterms:modified xsi:type="dcterms:W3CDTF">2024-10-18T08:03:58Z</dcterms:modified>
</cp:coreProperties>
</file>